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caporegon.sharepoint.com/sites/ROCCAdmin/Shared Documents/HUD NOFO 2024 - 25/Application Documents/"/>
    </mc:Choice>
  </mc:AlternateContent>
  <xr:revisionPtr revIDLastSave="870" documentId="8_{12AD249C-C153-4ACC-80C7-5BC4A2C8690B}" xr6:coauthVersionLast="47" xr6:coauthVersionMax="47" xr10:uidLastSave="{CA7579A0-F3E9-4971-8E78-3B996B8FE317}"/>
  <bookViews>
    <workbookView xWindow="-120" yWindow="-120" windowWidth="29040" windowHeight="15720" xr2:uid="{0D244A01-7289-4FD5-8BF1-EBAECC26F59B}"/>
  </bookViews>
  <sheets>
    <sheet name="New Project R&amp;R" sheetId="1" r:id="rId1"/>
  </sheets>
  <definedNames>
    <definedName name="_xlnm.Print_Area" localSheetId="0">'New Project R&amp;R'!$A$1:$F$75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1" l="1"/>
  <c r="H27" i="1"/>
  <c r="K15" i="1"/>
  <c r="F59" i="1"/>
  <c r="F58" i="1"/>
  <c r="F57" i="1"/>
  <c r="F56" i="1"/>
  <c r="F54" i="1"/>
  <c r="F53" i="1"/>
  <c r="F52" i="1" s="1"/>
  <c r="F51" i="1"/>
  <c r="F50" i="1"/>
  <c r="F43" i="1"/>
  <c r="F41" i="1"/>
  <c r="F42" i="1"/>
  <c r="F39" i="1"/>
  <c r="F37" i="1"/>
  <c r="H50" i="1"/>
  <c r="E20" i="1"/>
  <c r="F20" i="1"/>
  <c r="F19" i="1" s="1"/>
  <c r="F55" i="1" l="1"/>
  <c r="F49" i="1"/>
  <c r="F36" i="1"/>
  <c r="E59" i="1" l="1"/>
  <c r="E58" i="1"/>
  <c r="E57" i="1"/>
  <c r="E56" i="1"/>
  <c r="E54" i="1"/>
  <c r="E53" i="1"/>
  <c r="E43" i="1"/>
  <c r="E41" i="1"/>
  <c r="E39" i="1"/>
  <c r="E37" i="1"/>
  <c r="E26" i="1"/>
  <c r="E28" i="1"/>
  <c r="E30" i="1"/>
  <c r="E52" i="1"/>
  <c r="E55" i="1"/>
  <c r="E22" i="1"/>
  <c r="F15" i="1"/>
  <c r="H60" i="1"/>
  <c r="H47" i="1"/>
  <c r="E50" i="1"/>
  <c r="K50" i="1"/>
  <c r="F46" i="1"/>
  <c r="F45" i="1" s="1"/>
  <c r="F44" i="1"/>
  <c r="F22" i="1"/>
  <c r="F40" i="1"/>
  <c r="F38" i="1"/>
  <c r="F34" i="1"/>
  <c r="F33" i="1"/>
  <c r="F32" i="1"/>
  <c r="F31" i="1"/>
  <c r="H31" i="1" s="1"/>
  <c r="F29" i="1"/>
  <c r="H29" i="1" s="1"/>
  <c r="F27" i="1"/>
  <c r="G57" i="1"/>
  <c r="G58" i="1"/>
  <c r="G59" i="1"/>
  <c r="G56" i="1"/>
  <c r="E51" i="1"/>
  <c r="H55" i="1"/>
  <c r="H52" i="1"/>
  <c r="I45" i="1"/>
  <c r="H44" i="1"/>
  <c r="H42" i="1"/>
  <c r="H40" i="1"/>
  <c r="H38" i="1"/>
  <c r="G36" i="1"/>
  <c r="E49" i="1" l="1"/>
  <c r="E60" i="1" s="1"/>
  <c r="F60" i="1"/>
  <c r="E36" i="1"/>
  <c r="F21" i="1"/>
  <c r="H49" i="1"/>
  <c r="H45" i="1"/>
  <c r="E19" i="1" l="1"/>
  <c r="E21" i="1"/>
  <c r="E45" i="1" l="1"/>
  <c r="E47" i="1" s="1"/>
  <c r="E62" i="1" s="1"/>
  <c r="E24" i="1" l="1"/>
  <c r="A15" i="1" l="1"/>
  <c r="E34" i="1" l="1"/>
  <c r="E33" i="1"/>
  <c r="E32" i="1"/>
  <c r="F7" i="1"/>
  <c r="C64" i="1" s="1"/>
  <c r="E64" i="1" s="1"/>
  <c r="H12" i="1" l="1"/>
  <c r="H11" i="1"/>
  <c r="H15" i="1" l="1"/>
  <c r="H14" i="1"/>
  <c r="H13" i="1"/>
  <c r="H18" i="1" l="1"/>
  <c r="F65" i="1" l="1"/>
</calcChain>
</file>

<file path=xl/sharedStrings.xml><?xml version="1.0" encoding="utf-8"?>
<sst xmlns="http://schemas.openxmlformats.org/spreadsheetml/2006/main" count="70" uniqueCount="64">
  <si>
    <t>Agency:</t>
  </si>
  <si>
    <t>Contact Information:</t>
  </si>
  <si>
    <t>GENERAL APPLICATION QUESTIONS</t>
  </si>
  <si>
    <r>
      <t xml:space="preserve">Project Type: (PSH, RRH, DV, Other)  </t>
    </r>
    <r>
      <rPr>
        <b/>
        <sz val="11"/>
        <color theme="4"/>
        <rFont val="Calibri"/>
        <family val="2"/>
        <scheme val="minor"/>
      </rPr>
      <t>Use Dropdown ============================&gt;</t>
    </r>
  </si>
  <si>
    <r>
      <t xml:space="preserve">Is this the only COC project in the county served?  (Yes/No)? </t>
    </r>
    <r>
      <rPr>
        <sz val="11"/>
        <color rgb="FFFF0000"/>
        <rFont val="Calibri"/>
        <family val="2"/>
        <scheme val="minor"/>
      </rPr>
      <t xml:space="preserve">If "No" = -1 point. </t>
    </r>
    <r>
      <rPr>
        <sz val="11"/>
        <color theme="1"/>
        <rFont val="Calibri"/>
        <family val="2"/>
        <scheme val="minor"/>
      </rPr>
      <t xml:space="preserve">       </t>
    </r>
    <r>
      <rPr>
        <b/>
        <sz val="11"/>
        <color theme="4"/>
        <rFont val="Calibri"/>
        <family val="2"/>
        <scheme val="minor"/>
      </rPr>
      <t>Use Dropdown.  ======&gt;</t>
    </r>
  </si>
  <si>
    <t>THRESHOLD REQUIREMENTS</t>
  </si>
  <si>
    <r>
      <t xml:space="preserve">Threshold Criteria:  </t>
    </r>
    <r>
      <rPr>
        <sz val="10"/>
        <color theme="1"/>
        <rFont val="Calibri"/>
        <family val="2"/>
        <scheme val="minor"/>
      </rPr>
      <t>These factors are required, but not scored. If the project indicates “no” for any threshold criteria, it is ineligible for CoC funding.</t>
    </r>
    <r>
      <rPr>
        <b/>
        <sz val="10"/>
        <color theme="1"/>
        <rFont val="Calibri"/>
        <family val="2"/>
        <scheme val="minor"/>
      </rPr>
      <t xml:space="preserve">  </t>
    </r>
    <r>
      <rPr>
        <b/>
        <sz val="10"/>
        <color rgb="FFFF0000"/>
        <rFont val="Calibri"/>
        <family val="2"/>
        <scheme val="minor"/>
      </rPr>
      <t xml:space="preserve"> </t>
    </r>
    <r>
      <rPr>
        <b/>
        <i/>
        <sz val="10"/>
        <color rgb="FFFF0000"/>
        <rFont val="Calibri"/>
        <family val="2"/>
        <scheme val="minor"/>
      </rPr>
      <t>(YES/NO Dropdown)</t>
    </r>
  </si>
  <si>
    <t>Point Calculation</t>
  </si>
  <si>
    <t>Notes</t>
  </si>
  <si>
    <t>Equation Tests</t>
  </si>
  <si>
    <t>1.  Eligible Applicant: Applicants and sub-recipients (if any) are eligible to receive CoC funding, including: non-profit organizations, States, local governments, and instrumentalities of state and local governments.</t>
  </si>
  <si>
    <t>2. Eligible New Project Type:  If the project is a new project in 2024, it is either:
a).  Permanent supportive housing, serving only chronically homeless individuals and families OR
b.)  Rapid Rehousing, serving individuals, families, or unaccompanied youth who come directly from streets, shelters, or are fleeing domestic violence or otherwise meet the criteria of the definition of homelessness (https://www.hudexchange.info/homelessness-assistance/coc-esg-virtual-binders/coc-esg-homeless-eligibility/four-categories/) OR                                                                                                                                                                                              c.)  Supportive Services Only - may include street outreach, housing project or housing structure specific, coordinated entry, or stand-alone supportive services.                                                                                                                     d.)  DV Bonus projects which requires that the funds be dedicated to survivors of domestic violence, dating violence, sexual assault, or stalking.</t>
  </si>
  <si>
    <t>3.  HMIS Implementation: Projects are required to participate in HMIS, unless the project is a victim-service agency, serving survivors of domestic violence, or a legal services agency.  Applicant has included the signed Agency HMIS Agreement.</t>
  </si>
  <si>
    <t>4.  Coordinated Entry: Projects are required to participate in Coordinated Entry, when it is available for the project type.  Applicant has included a signed Coordinated Entry Agreement.</t>
  </si>
  <si>
    <t>PROJECT DETAILS (TOTAL Points - 75)  -  Each section breaks out the points available.</t>
  </si>
  <si>
    <t>Comments:</t>
  </si>
  <si>
    <t>CoC PARTICIPATION (TOTAL Points 5):</t>
  </si>
  <si>
    <t>Reader Score</t>
  </si>
  <si>
    <t>1. Is the agency an active CoC Participant? If so, describe how the agency currently takes part in the CoC. If not, describe what steps you will take to take part and describe specifically how you will participate.</t>
  </si>
  <si>
    <t>Project Description (45 Points):</t>
  </si>
  <si>
    <t>1. Does the project address an unmet need determined by utilizing CoC/regional priorities, by data analyses, and with local input.  Please provide a copy of the agency's current Community Needs Assessment and brief description of the need based on that.  If a Community Needs Assessment is not available, provide specific information documenting gaps/needs as determined by local community.  Include any documents referenced in the description of need.</t>
  </si>
  <si>
    <t/>
  </si>
  <si>
    <t>Note:  Determined by utilizing CoC/regional priorities as determined by data analyses and local input.  These may include documented gaps/needs as determined by local community (such as an agency's Community Needs Assessment, local news reports, etc); recent CSBG data, agreed upon state MGA requirements, local PIT information and other data supported reporting.</t>
  </si>
  <si>
    <r>
      <t xml:space="preserve">2.  Describe the project using the following:
     Population and Eligibility:
     a.	   Population to be Served: Specify the target population (e.g., low-income families, homeless individuals, veterans).
     b.	   Eligibility Requirements: Outline the criteria for eligibility (e.g., income level, residency status, specific needs).
     Prioritization Method:
     a.	   Describe the process for prioritizing eligible individuals (e.g., first-come, first-served, needs-based assessment, vulnerability index).
     Expected Assistance: 
     a.	   Individuals: Estimate the number of individuals to be assisted annually.
     b.	   Households: Estimate the number of households to be assisted annually.
     Addressing Severe Barriers:
     a.	   Detail any specific components designed to overcome significant barriers to housing and services.                          </t>
    </r>
    <r>
      <rPr>
        <sz val="10"/>
        <color theme="4"/>
        <rFont val="Calibri"/>
        <family val="2"/>
        <scheme val="minor"/>
      </rPr>
      <t>* Located at the end of the template is a list of barriers allowed.</t>
    </r>
  </si>
  <si>
    <t>3.  How has the project addresses racial disparities affecting individuals and families experiencing homelessness?  Respond to the following:</t>
  </si>
  <si>
    <t xml:space="preserve">   (a.) Experience the agency has promoting racial equity.  </t>
  </si>
  <si>
    <t>1. How has the agency collaborated with underserved communities, particularly Black and Brown communities, to design or operate programs that equitably benefit them? Alternatively, what is the agency’s experience in successfully advancing racial equity through other initiatives.</t>
  </si>
  <si>
    <t xml:space="preserve">   (b.) Ways you have analyzed whether racial disparities are present in the project and the results. </t>
  </si>
  <si>
    <t>1.	 What measures and/or tools has the agency use to continuously track progress on preventing or eliminating racial disparities in the provision or outcomes of homeless assistance?</t>
  </si>
  <si>
    <t xml:space="preserve">   (c.) Plans for ongoing evaluation of your processess, policies, and procedures for racial equity.</t>
  </si>
  <si>
    <t>1  	What is the agency’s plan to prevent or eliminate racial disparities in the project?  Addresses processes, policies, and procedures; and includes ongoing evaluation of the plan.</t>
  </si>
  <si>
    <t xml:space="preserve">4. Describe current or new staffing positions that support the project, including what supportive services will be provided and expected time spent on those services. </t>
  </si>
  <si>
    <t>5. Explain how the project was designed.  The project must show steps taken to include involvement of clients in designing and operating the project.</t>
  </si>
  <si>
    <t>6. What relationships do you have to other service providers in your community serving the same population?   List those agencies and services provided.  Letters of recommendations highly recommended.</t>
  </si>
  <si>
    <r>
      <t xml:space="preserve">Program Outcomes (20 Points):  </t>
    </r>
    <r>
      <rPr>
        <sz val="10"/>
        <color theme="1"/>
        <rFont val="Calibri"/>
        <family val="2"/>
        <scheme val="minor"/>
      </rPr>
      <t xml:space="preserve">Program outcomes are realistic but sufficiently challenging given project scale. Outcomes are measurable and appropriate to the population being served. </t>
    </r>
  </si>
  <si>
    <t>Decrease the length of time people remain homeless once they enter your agency.</t>
  </si>
  <si>
    <t>1.	 Does the agency have a strategy to reduce the length of time individuals and persons in families remain homeless?
2.	 Does the agency have a process to identify and house individuals and persons in families with the longest lengths of time homeless?</t>
  </si>
  <si>
    <t>Increase the success of those that have secure housing can remain housed after exiting the project.  Describe your housing stability plan used to assist clients and provide examples.</t>
  </si>
  <si>
    <r>
      <t xml:space="preserve">1.	 Does the agency have a strategy to enhance the rate at which individuals and families in emergency shelters, transitional housing, and rapid rehousing programs move to permanent housing destinations?
2.	 Does the agency have a strategy to improve the rate at which individuals and families in permanent housing projects retain their housing?
</t>
    </r>
    <r>
      <rPr>
        <u/>
        <sz val="10"/>
        <color theme="4" tint="-0.249977111117893"/>
        <rFont val="Calibri"/>
        <family val="2"/>
        <scheme val="minor"/>
      </rPr>
      <t>Note:</t>
    </r>
    <r>
      <rPr>
        <sz val="10"/>
        <color theme="4" tint="-0.249977111117893"/>
        <rFont val="Calibri"/>
        <family val="2"/>
        <scheme val="minor"/>
      </rPr>
      <t xml:space="preserve">	 The housing stability plan is a process used with program participants to ensure that steps are taken to better ensure they have what is needed to remain housed after exiting the program.</t>
    </r>
  </si>
  <si>
    <t xml:space="preserve">Ensure that those exiting to permanent housing remain permanently housed after 6-months, 12-months, and 24-months. </t>
  </si>
  <si>
    <t>1.	 Does the agency have a strategy to identify individuals and families who experience repeated episodes of homelessness?
2.	 Does the agency have a process in place to reduce the rate of returns to homelessness?</t>
  </si>
  <si>
    <t>Increase access to employment income and access other non-cash sources of income such as SSDI, TANF, etc.</t>
  </si>
  <si>
    <t>1.	 Does the agency have a strategy to enhance access to employment and cash income sources, as well as, Non-cash income sources?
2.	 How does the agency collaborate with mainstream employment organizations to help individuals and families experiencing homelessness increase their employment cash income?</t>
  </si>
  <si>
    <t>Project Readiness (5 Points)</t>
  </si>
  <si>
    <t>1.  When the project will start?  What steps are necessary to start the project on the start date and/or provide a detailed plan on steps necessary and the timeframe to be fully operating the project?</t>
  </si>
  <si>
    <t>Total Project Details</t>
  </si>
  <si>
    <t xml:space="preserve">AGENCY INFORMATION (25 Points):  </t>
  </si>
  <si>
    <t xml:space="preserve">Data Quality / HMIS Participation (5 Points):  </t>
  </si>
  <si>
    <t xml:space="preserve">1.  Explain how the agency currently uses data to determine effectiveness of a project whether using HMIS or not.  </t>
  </si>
  <si>
    <t>2.  Explain the agency's active data quality improvement plan.  Provide an example of how this plan is used currently.  What did you do, discover, and change during the improvement plan process?</t>
  </si>
  <si>
    <t xml:space="preserve">Past Performance  (10 Points) </t>
  </si>
  <si>
    <t xml:space="preserve">1.  Provide an example of a similar project that demonstrates the agency's capability to manage this project effectively. For instance, if the project involves tenant relocation, highlight the agency's previous experience with similar relocation efforts.  Include backup information, including the data, showing the success of the similar project.  </t>
  </si>
  <si>
    <t>2.  What was the total grant amount for the similar project, and how much of it was spent? Clarify whether the entire grant was utilized by the end of the project year. If not, provide an explanation.</t>
  </si>
  <si>
    <t xml:space="preserve">Agency Experience / Risk  (10 Points): </t>
  </si>
  <si>
    <t>1.  Give an example of another federally funded grant at the agency or provide an explanation of another grant funded project that has similar federal guidelines.</t>
  </si>
  <si>
    <t>2.  Described the agency's financial procedure for managing grants.</t>
  </si>
  <si>
    <t>3.  Explain the qualifications and experience of agency staff managing the operations and fiscal.</t>
  </si>
  <si>
    <t>4.  How has the agency handled federal or other major grants of similar size without difficulty or problems in the past 5 years?  Explain.</t>
  </si>
  <si>
    <t>Total Agency Information</t>
  </si>
  <si>
    <t xml:space="preserve">TOTAL APPLICATION POINTS  </t>
  </si>
  <si>
    <r>
      <t xml:space="preserve">FINAL TOTAL POINTS </t>
    </r>
    <r>
      <rPr>
        <sz val="12"/>
        <color theme="1"/>
        <rFont val="Calibri"/>
        <family val="2"/>
        <scheme val="minor"/>
      </rPr>
      <t xml:space="preserve"> (1 point is subtracted if the project is not the only one in county served.  See earlier question.)</t>
    </r>
  </si>
  <si>
    <t>Final Reader Comments:</t>
  </si>
  <si>
    <t>* Examples of severe barriers include: 
•	high utilization of crisis or emergency services to meet basic needs, including but not limited to emergency rooms, jails, and psychiatric facilities 
•	history of victimization/abuse including domestic abuse, sexual assault, and childhood abuse 
•	length of time homeless 
•	low income 
•	no income 
•	only project of its kind in their CoC’s geographic area serving a special homeless population/subpopulation 
•	risk of continued homelessness 
•	significant challenges or functional impairments, including physical, mental, developmental or behavioral health disabilities regardless of the type of disability, which require a significant level of support to maintain permanent housing (focuses on the level of support needed not disability type) 
•	substance abuse–current or past 
•	unsheltered homelessness–especially youth and children 
•	vulnerability to illness or death 
•	vulnerability to victimization, including physical assault, trafficking or sex work</t>
  </si>
  <si>
    <r>
      <t xml:space="preserve">Note:  All unanswered questions below result in 0 pts for that question.  Scoring occurs on a 4 pt scale defined below:    
</t>
    </r>
    <r>
      <rPr>
        <b/>
        <sz val="10"/>
        <rFont val="Calibri"/>
        <family val="2"/>
        <scheme val="minor"/>
      </rPr>
      <t xml:space="preserve">                                                                                                                    
•	  4  =  100%   - Clearly responds to every detail of the question.  Communicates each explanation clearly.  Explanations are supported with details.
•	  3  =  75%   - Clearly responds to most of the details of the question.  Provides explanations but not clearly and specifically.  Explanations are supported with few details.
•	  2  =  50%   - Responds to only a few of the details of the question.  Provides minimal explanations with unsupported or minimal details.
•	  1  =  0%   - Provides only irrelevant information to the question.  Indicates a misunderstanding of the question.  The applicant does not answer the question.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</si>
</sst>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
  </numFmts>
  <fonts count="30" x14ac:knownFonts="1">
    <font>
      <sz val="11"/>
      <color theme="1"/>
      <name val="Calibri"/>
      <family val="2"/>
      <scheme val="minor"/>
    </font>
    <font>
      <sz val="11"/>
      <color rgb="FFFF0000"/>
      <name val="Calibri"/>
      <family val="2"/>
      <scheme val="minor"/>
    </font>
    <font>
      <b/>
      <sz val="12"/>
      <color theme="1"/>
      <name val="Calibri"/>
      <family val="2"/>
      <scheme val="minor"/>
    </font>
    <font>
      <b/>
      <u/>
      <sz val="12"/>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b/>
      <u/>
      <sz val="12"/>
      <name val="Calibri"/>
      <family val="2"/>
      <scheme val="minor"/>
    </font>
    <font>
      <b/>
      <sz val="9"/>
      <name val="Calibri"/>
      <family val="2"/>
      <scheme val="minor"/>
    </font>
    <font>
      <b/>
      <sz val="10"/>
      <color theme="1"/>
      <name val="Calibri"/>
      <family val="2"/>
      <scheme val="minor"/>
    </font>
    <font>
      <sz val="10"/>
      <color theme="1"/>
      <name val="Calibri"/>
      <family val="2"/>
      <scheme val="minor"/>
    </font>
    <font>
      <b/>
      <sz val="8"/>
      <color rgb="FFFF0000"/>
      <name val="Calibri"/>
      <family val="2"/>
      <scheme val="minor"/>
    </font>
    <font>
      <sz val="10"/>
      <name val="Calibri"/>
      <family val="2"/>
      <scheme val="minor"/>
    </font>
    <font>
      <sz val="10"/>
      <color theme="4"/>
      <name val="Calibri"/>
      <family val="2"/>
      <scheme val="minor"/>
    </font>
    <font>
      <sz val="9"/>
      <color rgb="FFFF0000"/>
      <name val="Calibri"/>
      <family val="2"/>
      <scheme val="minor"/>
    </font>
    <font>
      <sz val="8"/>
      <name val="Calibri"/>
      <family val="2"/>
      <scheme val="minor"/>
    </font>
    <font>
      <b/>
      <sz val="10"/>
      <name val="Calibri"/>
      <family val="2"/>
      <scheme val="minor"/>
    </font>
    <font>
      <b/>
      <sz val="14"/>
      <name val="Calibri"/>
      <family val="2"/>
      <scheme val="minor"/>
    </font>
    <font>
      <b/>
      <sz val="10"/>
      <color rgb="FFFF0000"/>
      <name val="Calibri"/>
      <family val="2"/>
      <scheme val="minor"/>
    </font>
    <font>
      <b/>
      <i/>
      <sz val="10"/>
      <color rgb="FFFF0000"/>
      <name val="Calibri"/>
      <family val="2"/>
      <scheme val="minor"/>
    </font>
    <font>
      <b/>
      <sz val="10"/>
      <color rgb="FFC00000"/>
      <name val="Calibri"/>
      <family val="2"/>
      <scheme val="minor"/>
    </font>
    <font>
      <b/>
      <sz val="11"/>
      <color theme="4"/>
      <name val="Calibri"/>
      <family val="2"/>
      <scheme val="minor"/>
    </font>
    <font>
      <b/>
      <sz val="8"/>
      <name val="Calibri"/>
      <family val="2"/>
      <scheme val="minor"/>
    </font>
    <font>
      <sz val="9"/>
      <name val="Calibri"/>
      <family val="2"/>
      <scheme val="minor"/>
    </font>
    <font>
      <b/>
      <sz val="14"/>
      <color theme="4" tint="-0.249977111117893"/>
      <name val="Calibri"/>
      <family val="2"/>
      <scheme val="minor"/>
    </font>
    <font>
      <sz val="8"/>
      <color theme="1"/>
      <name val="Calibri"/>
      <family val="2"/>
      <scheme val="minor"/>
    </font>
    <font>
      <sz val="10"/>
      <color theme="4" tint="-0.249977111117893"/>
      <name val="Calibri"/>
      <family val="2"/>
      <scheme val="minor"/>
    </font>
    <font>
      <u/>
      <sz val="10"/>
      <color theme="4" tint="-0.249977111117893"/>
      <name val="Calibri"/>
      <family val="2"/>
      <scheme val="minor"/>
    </font>
    <font>
      <sz val="11"/>
      <color theme="4" tint="-0.249977111117893"/>
      <name val="Calibri"/>
      <family val="2"/>
      <scheme val="minor"/>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CFEDE"/>
        <bgColor indexed="64"/>
      </patternFill>
    </fill>
    <fill>
      <patternFill patternType="solid">
        <fgColor rgb="FFF9F7D1"/>
        <bgColor indexed="64"/>
      </patternFill>
    </fill>
    <fill>
      <patternFill patternType="solid">
        <fgColor theme="4" tint="0.59999389629810485"/>
        <bgColor indexed="64"/>
      </patternFill>
    </fill>
  </fills>
  <borders count="65">
    <border>
      <left/>
      <right/>
      <top/>
      <bottom/>
      <diagonal/>
    </border>
    <border>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top/>
      <bottom style="medium">
        <color indexed="64"/>
      </bottom>
      <diagonal/>
    </border>
    <border>
      <left style="medium">
        <color auto="1"/>
      </left>
      <right/>
      <top/>
      <bottom/>
      <diagonal/>
    </border>
    <border>
      <left style="medium">
        <color auto="1"/>
      </left>
      <right/>
      <top style="medium">
        <color auto="1"/>
      </top>
      <bottom style="thin">
        <color auto="1"/>
      </bottom>
      <diagonal/>
    </border>
    <border>
      <left style="medium">
        <color indexed="64"/>
      </left>
      <right style="medium">
        <color indexed="64"/>
      </right>
      <top style="medium">
        <color auto="1"/>
      </top>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indexed="64"/>
      </right>
      <top style="hair">
        <color auto="1"/>
      </top>
      <bottom style="hair">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thin">
        <color auto="1"/>
      </left>
      <right style="medium">
        <color indexed="64"/>
      </right>
      <top style="medium">
        <color auto="1"/>
      </top>
      <bottom style="thin">
        <color indexed="64"/>
      </bottom>
      <diagonal/>
    </border>
    <border>
      <left style="hair">
        <color auto="1"/>
      </left>
      <right style="hair">
        <color auto="1"/>
      </right>
      <top style="hair">
        <color auto="1"/>
      </top>
      <bottom style="hair">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indexed="64"/>
      </right>
      <top style="thin">
        <color indexed="64"/>
      </top>
      <bottom style="thin">
        <color indexed="64"/>
      </bottom>
      <diagonal/>
    </border>
    <border>
      <left style="thin">
        <color auto="1"/>
      </left>
      <right style="thin">
        <color auto="1"/>
      </right>
      <top style="thick">
        <color auto="1"/>
      </top>
      <bottom style="thin">
        <color auto="1"/>
      </bottom>
      <diagonal/>
    </border>
    <border>
      <left style="thick">
        <color auto="1"/>
      </left>
      <right/>
      <top/>
      <bottom/>
      <diagonal/>
    </border>
    <border>
      <left style="thin">
        <color auto="1"/>
      </left>
      <right/>
      <top style="medium">
        <color auto="1"/>
      </top>
      <bottom style="thin">
        <color indexed="64"/>
      </bottom>
      <diagonal/>
    </border>
    <border>
      <left/>
      <right/>
      <top style="medium">
        <color auto="1"/>
      </top>
      <bottom style="thin">
        <color indexed="64"/>
      </bottom>
      <diagonal/>
    </border>
    <border>
      <left style="thin">
        <color auto="1"/>
      </left>
      <right style="thin">
        <color auto="1"/>
      </right>
      <top style="medium">
        <color auto="1"/>
      </top>
      <bottom style="thick">
        <color auto="1"/>
      </bottom>
      <diagonal/>
    </border>
    <border>
      <left style="thin">
        <color auto="1"/>
      </left>
      <right style="thin">
        <color auto="1"/>
      </right>
      <top style="thin">
        <color auto="1"/>
      </top>
      <bottom/>
      <diagonal/>
    </border>
    <border>
      <left style="thin">
        <color auto="1"/>
      </left>
      <right style="medium">
        <color auto="1"/>
      </right>
      <top style="thick">
        <color auto="1"/>
      </top>
      <bottom style="thin">
        <color auto="1"/>
      </bottom>
      <diagonal/>
    </border>
    <border>
      <left style="thin">
        <color auto="1"/>
      </left>
      <right style="medium">
        <color indexed="64"/>
      </right>
      <top style="medium">
        <color auto="1"/>
      </top>
      <bottom style="thick">
        <color auto="1"/>
      </bottom>
      <diagonal/>
    </border>
    <border>
      <left/>
      <right/>
      <top style="thick">
        <color auto="1"/>
      </top>
      <bottom style="thick">
        <color auto="1"/>
      </bottom>
      <diagonal/>
    </border>
    <border>
      <left/>
      <right/>
      <top style="thick">
        <color auto="1"/>
      </top>
      <bottom/>
      <diagonal/>
    </border>
    <border>
      <left style="medium">
        <color indexed="64"/>
      </left>
      <right/>
      <top style="thick">
        <color auto="1"/>
      </top>
      <bottom style="thin">
        <color auto="1"/>
      </bottom>
      <diagonal/>
    </border>
    <border>
      <left/>
      <right style="thin">
        <color auto="1"/>
      </right>
      <top style="thick">
        <color auto="1"/>
      </top>
      <bottom style="thin">
        <color auto="1"/>
      </bottom>
      <diagonal/>
    </border>
    <border>
      <left/>
      <right style="thin">
        <color auto="1"/>
      </right>
      <top style="thin">
        <color auto="1"/>
      </top>
      <bottom style="medium">
        <color auto="1"/>
      </bottom>
      <diagonal/>
    </border>
    <border>
      <left style="medium">
        <color indexed="64"/>
      </left>
      <right/>
      <top style="medium">
        <color auto="1"/>
      </top>
      <bottom style="thick">
        <color auto="1"/>
      </bottom>
      <diagonal/>
    </border>
    <border>
      <left/>
      <right style="thin">
        <color auto="1"/>
      </right>
      <top style="medium">
        <color auto="1"/>
      </top>
      <bottom style="thick">
        <color auto="1"/>
      </bottom>
      <diagonal/>
    </border>
    <border>
      <left/>
      <right style="thin">
        <color auto="1"/>
      </right>
      <top style="medium">
        <color auto="1"/>
      </top>
      <bottom style="thin">
        <color auto="1"/>
      </bottom>
      <diagonal/>
    </border>
    <border>
      <left style="thin">
        <color indexed="64"/>
      </left>
      <right style="thin">
        <color indexed="64"/>
      </right>
      <top/>
      <bottom style="thin">
        <color indexed="64"/>
      </bottom>
      <diagonal/>
    </border>
    <border>
      <left style="medium">
        <color indexed="64"/>
      </left>
      <right/>
      <top style="medium">
        <color auto="1"/>
      </top>
      <bottom style="medium">
        <color auto="1"/>
      </bottom>
      <diagonal/>
    </border>
    <border>
      <left/>
      <right style="medium">
        <color indexed="64"/>
      </right>
      <top style="medium">
        <color auto="1"/>
      </top>
      <bottom style="medium">
        <color auto="1"/>
      </bottom>
      <diagonal/>
    </border>
    <border>
      <left style="medium">
        <color auto="1"/>
      </left>
      <right/>
      <top/>
      <bottom style="thin">
        <color auto="1"/>
      </bottom>
      <diagonal/>
    </border>
    <border>
      <left/>
      <right style="thin">
        <color indexed="64"/>
      </right>
      <top/>
      <bottom style="thin">
        <color indexed="64"/>
      </bottom>
      <diagonal/>
    </border>
    <border>
      <left style="thin">
        <color auto="1"/>
      </left>
      <right style="medium">
        <color auto="1"/>
      </right>
      <top/>
      <bottom style="thin">
        <color auto="1"/>
      </bottom>
      <diagonal/>
    </border>
    <border>
      <left/>
      <right style="medium">
        <color indexed="64"/>
      </right>
      <top/>
      <bottom style="hair">
        <color auto="1"/>
      </bottom>
      <diagonal/>
    </border>
    <border>
      <left style="hair">
        <color auto="1"/>
      </left>
      <right style="hair">
        <color auto="1"/>
      </right>
      <top style="medium">
        <color indexed="64"/>
      </top>
      <bottom style="hair">
        <color auto="1"/>
      </bottom>
      <diagonal/>
    </border>
    <border>
      <left style="thin">
        <color indexed="64"/>
      </left>
      <right style="thin">
        <color indexed="64"/>
      </right>
      <top/>
      <bottom style="medium">
        <color indexed="64"/>
      </bottom>
      <diagonal/>
    </border>
    <border>
      <left/>
      <right style="medium">
        <color indexed="64"/>
      </right>
      <top style="hair">
        <color auto="1"/>
      </top>
      <bottom style="medium">
        <color indexed="64"/>
      </bottom>
      <diagonal/>
    </border>
    <border>
      <left/>
      <right style="medium">
        <color indexed="64"/>
      </right>
      <top/>
      <bottom style="medium">
        <color indexed="64"/>
      </bottom>
      <diagonal/>
    </border>
    <border>
      <left/>
      <right/>
      <top/>
      <bottom style="thin">
        <color auto="1"/>
      </bottom>
      <diagonal/>
    </border>
    <border>
      <left style="thin">
        <color auto="1"/>
      </left>
      <right style="thin">
        <color auto="1"/>
      </right>
      <top style="medium">
        <color indexed="64"/>
      </top>
      <bottom/>
      <diagonal/>
    </border>
    <border>
      <left/>
      <right/>
      <top style="thin">
        <color auto="1"/>
      </top>
      <bottom/>
      <diagonal/>
    </border>
    <border>
      <left style="medium">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medium">
        <color auto="1"/>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8">
    <xf numFmtId="0" fontId="0" fillId="0" borderId="0" xfId="0"/>
    <xf numFmtId="0" fontId="0" fillId="0" borderId="0" xfId="0" applyAlignment="1">
      <alignment vertical="center"/>
    </xf>
    <xf numFmtId="0" fontId="0" fillId="0" borderId="0" xfId="0" applyAlignment="1">
      <alignment vertical="center" wrapText="1"/>
    </xf>
    <xf numFmtId="1" fontId="0" fillId="0" borderId="0" xfId="0" applyNumberFormat="1" applyAlignment="1">
      <alignment horizontal="center" vertical="center"/>
    </xf>
    <xf numFmtId="1" fontId="0" fillId="0" borderId="0" xfId="0" applyNumberFormat="1" applyAlignment="1">
      <alignment vertical="center"/>
    </xf>
    <xf numFmtId="1" fontId="4" fillId="0" borderId="0" xfId="0" applyNumberFormat="1" applyFont="1" applyAlignment="1">
      <alignment vertical="center"/>
    </xf>
    <xf numFmtId="0" fontId="4" fillId="0" borderId="0" xfId="0" applyFont="1" applyAlignment="1">
      <alignment vertical="center"/>
    </xf>
    <xf numFmtId="1" fontId="10" fillId="0" borderId="0" xfId="0" applyNumberFormat="1" applyFont="1" applyAlignment="1">
      <alignment vertical="center"/>
    </xf>
    <xf numFmtId="0" fontId="10" fillId="0" borderId="0" xfId="0" applyFont="1" applyAlignment="1">
      <alignment vertical="center"/>
    </xf>
    <xf numFmtId="0" fontId="11" fillId="2" borderId="19" xfId="0" applyFont="1" applyFill="1" applyBorder="1" applyAlignment="1">
      <alignment horizontal="left" vertical="center"/>
    </xf>
    <xf numFmtId="0" fontId="5" fillId="0" borderId="0" xfId="0" applyFont="1" applyAlignment="1">
      <alignment vertical="center"/>
    </xf>
    <xf numFmtId="1" fontId="10" fillId="2" borderId="0" xfId="0" applyNumberFormat="1" applyFont="1" applyFill="1" applyAlignment="1">
      <alignment horizontal="right" vertical="center"/>
    </xf>
    <xf numFmtId="0" fontId="10" fillId="0" borderId="0" xfId="0" applyFont="1" applyAlignment="1">
      <alignment vertical="center" wrapText="1"/>
    </xf>
    <xf numFmtId="0" fontId="9" fillId="0" borderId="17" xfId="0" applyFont="1" applyBorder="1" applyAlignment="1">
      <alignment horizontal="center" vertical="center" wrapText="1"/>
    </xf>
    <xf numFmtId="1" fontId="0" fillId="2" borderId="0" xfId="0" applyNumberFormat="1" applyFill="1" applyAlignment="1">
      <alignment horizontal="right" vertical="center"/>
    </xf>
    <xf numFmtId="0" fontId="10" fillId="0" borderId="0" xfId="0" applyFont="1" applyAlignment="1">
      <alignment horizontal="left" vertical="center"/>
    </xf>
    <xf numFmtId="164" fontId="10" fillId="0" borderId="0" xfId="0" applyNumberFormat="1" applyFont="1" applyAlignment="1">
      <alignment horizontal="center" vertical="center"/>
    </xf>
    <xf numFmtId="2" fontId="10" fillId="0" borderId="0" xfId="0" applyNumberFormat="1" applyFont="1" applyAlignment="1">
      <alignment vertical="center"/>
    </xf>
    <xf numFmtId="165" fontId="10" fillId="2" borderId="0" xfId="0" applyNumberFormat="1" applyFont="1" applyFill="1" applyAlignment="1">
      <alignment horizontal="right" vertical="center"/>
    </xf>
    <xf numFmtId="164" fontId="10" fillId="0" borderId="0" xfId="0" applyNumberFormat="1" applyFont="1" applyAlignment="1">
      <alignment vertical="center"/>
    </xf>
    <xf numFmtId="0" fontId="6" fillId="0" borderId="0" xfId="0" applyFont="1" applyAlignment="1">
      <alignment vertical="center"/>
    </xf>
    <xf numFmtId="1" fontId="6" fillId="0" borderId="0" xfId="0" applyNumberFormat="1" applyFont="1" applyAlignment="1">
      <alignment vertical="center"/>
    </xf>
    <xf numFmtId="164" fontId="0" fillId="0" borderId="0" xfId="0" applyNumberFormat="1" applyAlignment="1">
      <alignment horizontal="center" vertical="center"/>
    </xf>
    <xf numFmtId="1" fontId="23" fillId="0" borderId="0" xfId="0" applyNumberFormat="1" applyFont="1" applyAlignment="1">
      <alignment horizontal="center" vertical="center"/>
    </xf>
    <xf numFmtId="1" fontId="12" fillId="2" borderId="4" xfId="0" applyNumberFormat="1" applyFont="1" applyFill="1" applyBorder="1" applyAlignment="1">
      <alignment horizontal="center" vertical="center" wrapText="1"/>
    </xf>
    <xf numFmtId="164" fontId="16" fillId="8" borderId="9" xfId="0" applyNumberFormat="1" applyFont="1" applyFill="1" applyBorder="1" applyAlignment="1" applyProtection="1">
      <alignment horizontal="center" vertical="center" wrapText="1"/>
      <protection locked="0"/>
    </xf>
    <xf numFmtId="0" fontId="9" fillId="0" borderId="17" xfId="0" applyFont="1" applyBorder="1" applyAlignment="1">
      <alignment vertical="center" wrapText="1"/>
    </xf>
    <xf numFmtId="0" fontId="0" fillId="0" borderId="27" xfId="0" applyBorder="1" applyAlignment="1">
      <alignment horizontal="left" vertical="center"/>
    </xf>
    <xf numFmtId="0" fontId="2" fillId="4" borderId="22" xfId="0" applyFont="1" applyFill="1" applyBorder="1" applyAlignment="1">
      <alignment vertical="center"/>
    </xf>
    <xf numFmtId="164" fontId="17" fillId="6" borderId="7" xfId="0" applyNumberFormat="1" applyFont="1" applyFill="1" applyBorder="1" applyAlignment="1">
      <alignment horizontal="center" vertical="center"/>
    </xf>
    <xf numFmtId="1" fontId="22" fillId="0" borderId="23" xfId="0" applyNumberFormat="1" applyFont="1" applyBorder="1" applyAlignment="1">
      <alignment horizontal="center" vertical="center"/>
    </xf>
    <xf numFmtId="164" fontId="16" fillId="4" borderId="9" xfId="0" applyNumberFormat="1" applyFont="1" applyFill="1" applyBorder="1" applyAlignment="1">
      <alignment horizontal="center" vertical="center" wrapText="1"/>
    </xf>
    <xf numFmtId="1" fontId="14" fillId="5" borderId="9" xfId="0" applyNumberFormat="1" applyFont="1" applyFill="1" applyBorder="1" applyAlignment="1">
      <alignment horizontal="center" vertical="center" wrapText="1"/>
    </xf>
    <xf numFmtId="1" fontId="17" fillId="6" borderId="30" xfId="0" applyNumberFormat="1" applyFont="1" applyFill="1" applyBorder="1" applyAlignment="1">
      <alignment horizontal="center" vertical="center"/>
    </xf>
    <xf numFmtId="1" fontId="23" fillId="0" borderId="30" xfId="0" applyNumberFormat="1" applyFont="1" applyBorder="1" applyAlignment="1">
      <alignment horizontal="center" vertical="center" wrapText="1"/>
    </xf>
    <xf numFmtId="164" fontId="9" fillId="0" borderId="3" xfId="0" applyNumberFormat="1" applyFont="1" applyBorder="1" applyAlignment="1">
      <alignment horizontal="center" vertical="center" wrapText="1"/>
    </xf>
    <xf numFmtId="1" fontId="16" fillId="8" borderId="23" xfId="0" applyNumberFormat="1" applyFont="1" applyFill="1" applyBorder="1" applyAlignment="1" applyProtection="1">
      <alignment horizontal="center" vertical="center" wrapText="1"/>
      <protection locked="0"/>
    </xf>
    <xf numFmtId="1" fontId="15" fillId="0" borderId="23" xfId="0" applyNumberFormat="1" applyFont="1" applyBorder="1" applyAlignment="1" applyProtection="1">
      <alignment horizontal="center" vertical="center" wrapText="1"/>
      <protection locked="0"/>
    </xf>
    <xf numFmtId="0" fontId="10" fillId="0" borderId="8" xfId="0" applyFont="1" applyBorder="1" applyAlignment="1">
      <alignment horizontal="left" vertical="center" wrapText="1"/>
    </xf>
    <xf numFmtId="0" fontId="10" fillId="0" borderId="25" xfId="0" applyFont="1" applyBorder="1" applyAlignment="1">
      <alignment horizontal="left" vertical="center" wrapText="1"/>
    </xf>
    <xf numFmtId="0" fontId="10" fillId="2" borderId="8" xfId="0" applyFont="1" applyFill="1" applyBorder="1" applyAlignment="1">
      <alignment vertical="center" wrapText="1"/>
    </xf>
    <xf numFmtId="1" fontId="14" fillId="4" borderId="9" xfId="0" applyNumberFormat="1" applyFont="1" applyFill="1" applyBorder="1" applyAlignment="1">
      <alignment horizontal="center" vertical="center" wrapText="1"/>
    </xf>
    <xf numFmtId="0" fontId="26" fillId="0" borderId="25" xfId="0" applyFont="1" applyBorder="1" applyAlignment="1">
      <alignment horizontal="left" vertical="center" wrapText="1"/>
    </xf>
    <xf numFmtId="1" fontId="15" fillId="0" borderId="42" xfId="0" applyNumberFormat="1" applyFont="1" applyBorder="1" applyAlignment="1" applyProtection="1">
      <alignment horizontal="center" vertical="center" wrapText="1"/>
      <protection locked="0"/>
    </xf>
    <xf numFmtId="0" fontId="26" fillId="2" borderId="25" xfId="0" applyFont="1" applyFill="1" applyBorder="1" applyAlignment="1">
      <alignment vertical="center" wrapText="1"/>
    </xf>
    <xf numFmtId="0" fontId="29" fillId="0" borderId="0" xfId="0" applyFont="1" applyAlignment="1">
      <alignment vertical="center"/>
    </xf>
    <xf numFmtId="1" fontId="14" fillId="7" borderId="9" xfId="0" applyNumberFormat="1" applyFont="1" applyFill="1" applyBorder="1" applyAlignment="1">
      <alignment horizontal="center" vertical="center" wrapText="1"/>
    </xf>
    <xf numFmtId="0" fontId="13" fillId="2" borderId="25" xfId="0" applyFont="1" applyFill="1" applyBorder="1" applyAlignment="1">
      <alignment horizontal="left" vertical="center" wrapText="1"/>
    </xf>
    <xf numFmtId="1" fontId="16" fillId="7" borderId="23" xfId="0" applyNumberFormat="1" applyFont="1" applyFill="1" applyBorder="1" applyAlignment="1">
      <alignment horizontal="center" vertical="center" wrapText="1"/>
    </xf>
    <xf numFmtId="164" fontId="16" fillId="4" borderId="32" xfId="0" applyNumberFormat="1" applyFont="1" applyFill="1" applyBorder="1" applyAlignment="1">
      <alignment horizontal="center" vertical="center" wrapText="1"/>
    </xf>
    <xf numFmtId="1" fontId="22" fillId="6" borderId="7" xfId="0" applyNumberFormat="1" applyFont="1" applyFill="1" applyBorder="1" applyAlignment="1">
      <alignment horizontal="center" vertical="center"/>
    </xf>
    <xf numFmtId="2" fontId="8" fillId="4" borderId="26" xfId="0" applyNumberFormat="1" applyFont="1" applyFill="1" applyBorder="1" applyAlignment="1">
      <alignment horizontal="center" vertical="center" wrapText="1"/>
    </xf>
    <xf numFmtId="1" fontId="22" fillId="4" borderId="7" xfId="0" applyNumberFormat="1" applyFont="1" applyFill="1" applyBorder="1" applyAlignment="1">
      <alignment horizontal="center" vertical="center"/>
    </xf>
    <xf numFmtId="164" fontId="0" fillId="0" borderId="0" xfId="0" applyNumberFormat="1" applyAlignment="1">
      <alignment vertical="center"/>
    </xf>
    <xf numFmtId="164" fontId="4" fillId="0" borderId="0" xfId="0" applyNumberFormat="1" applyFont="1" applyAlignment="1">
      <alignment vertical="center"/>
    </xf>
    <xf numFmtId="164" fontId="5" fillId="0" borderId="0" xfId="0" applyNumberFormat="1" applyFont="1" applyAlignment="1">
      <alignment vertical="center"/>
    </xf>
    <xf numFmtId="164" fontId="10" fillId="2" borderId="0" xfId="0" applyNumberFormat="1" applyFont="1" applyFill="1" applyAlignment="1">
      <alignment horizontal="right" vertical="center"/>
    </xf>
    <xf numFmtId="164" fontId="6" fillId="0" borderId="0" xfId="0" applyNumberFormat="1" applyFont="1" applyAlignment="1">
      <alignment vertical="center"/>
    </xf>
    <xf numFmtId="164" fontId="0" fillId="2" borderId="0" xfId="0" applyNumberFormat="1" applyFill="1" applyAlignment="1">
      <alignment horizontal="right" vertical="center"/>
    </xf>
    <xf numFmtId="164" fontId="29" fillId="0" borderId="0" xfId="0" applyNumberFormat="1" applyFont="1" applyAlignment="1">
      <alignment vertical="center"/>
    </xf>
    <xf numFmtId="164" fontId="4" fillId="0" borderId="0" xfId="0" applyNumberFormat="1" applyFont="1" applyAlignment="1">
      <alignment horizontal="center" vertical="center"/>
    </xf>
    <xf numFmtId="164" fontId="5" fillId="0" borderId="0" xfId="0" applyNumberFormat="1" applyFont="1" applyAlignment="1">
      <alignment horizontal="center" vertical="center"/>
    </xf>
    <xf numFmtId="164" fontId="10" fillId="2" borderId="10" xfId="0" applyNumberFormat="1" applyFont="1" applyFill="1" applyBorder="1" applyAlignment="1">
      <alignment horizontal="center" vertical="center"/>
    </xf>
    <xf numFmtId="164" fontId="6" fillId="0" borderId="0" xfId="0" applyNumberFormat="1" applyFont="1" applyAlignment="1">
      <alignment horizontal="center" vertical="center"/>
    </xf>
    <xf numFmtId="164" fontId="0" fillId="2" borderId="0" xfId="0" applyNumberFormat="1" applyFill="1" applyAlignment="1">
      <alignment horizontal="center" vertical="center"/>
    </xf>
    <xf numFmtId="164" fontId="0" fillId="2" borderId="10" xfId="0" applyNumberFormat="1" applyFill="1" applyBorder="1" applyAlignment="1">
      <alignment horizontal="center" vertical="center"/>
    </xf>
    <xf numFmtId="0" fontId="2" fillId="4" borderId="21" xfId="0" applyFont="1" applyFill="1" applyBorder="1" applyAlignment="1">
      <alignment horizontal="left" vertical="center"/>
    </xf>
    <xf numFmtId="1" fontId="16" fillId="4" borderId="42" xfId="0" applyNumberFormat="1" applyFont="1" applyFill="1" applyBorder="1" applyAlignment="1">
      <alignment horizontal="center" vertical="center" wrapText="1"/>
    </xf>
    <xf numFmtId="1" fontId="14" fillId="4" borderId="47" xfId="0" applyNumberFormat="1" applyFont="1" applyFill="1" applyBorder="1" applyAlignment="1">
      <alignment horizontal="center" vertical="center" wrapText="1"/>
    </xf>
    <xf numFmtId="0" fontId="10" fillId="0" borderId="5" xfId="0" applyFont="1" applyBorder="1" applyAlignment="1">
      <alignment horizontal="left" vertical="center"/>
    </xf>
    <xf numFmtId="1" fontId="16" fillId="2" borderId="0" xfId="0" applyNumberFormat="1" applyFont="1" applyFill="1" applyAlignment="1">
      <alignment horizontal="center" vertical="center" wrapText="1"/>
    </xf>
    <xf numFmtId="1" fontId="15" fillId="2" borderId="24" xfId="0" applyNumberFormat="1" applyFont="1" applyFill="1" applyBorder="1" applyAlignment="1" applyProtection="1">
      <alignment horizontal="center" vertical="center" wrapText="1"/>
      <protection locked="0"/>
    </xf>
    <xf numFmtId="1" fontId="14" fillId="5" borderId="12" xfId="0" applyNumberFormat="1" applyFont="1" applyFill="1" applyBorder="1" applyAlignment="1">
      <alignment horizontal="center" vertical="center" wrapText="1"/>
    </xf>
    <xf numFmtId="164" fontId="10" fillId="2" borderId="0" xfId="0" applyNumberFormat="1" applyFont="1" applyFill="1" applyAlignment="1">
      <alignment horizontal="center" vertical="center"/>
    </xf>
    <xf numFmtId="0" fontId="10" fillId="2" borderId="0" xfId="0" applyFont="1" applyFill="1" applyAlignment="1">
      <alignment vertical="center"/>
    </xf>
    <xf numFmtId="164" fontId="10" fillId="2" borderId="48" xfId="0" applyNumberFormat="1" applyFont="1" applyFill="1" applyBorder="1" applyAlignment="1">
      <alignment horizontal="center" vertical="center"/>
    </xf>
    <xf numFmtId="164" fontId="5" fillId="0" borderId="17" xfId="0" applyNumberFormat="1" applyFont="1" applyBorder="1" applyAlignment="1">
      <alignment horizontal="center" vertical="center"/>
    </xf>
    <xf numFmtId="164" fontId="5" fillId="0" borderId="17" xfId="0" applyNumberFormat="1" applyFont="1" applyBorder="1" applyAlignment="1">
      <alignment vertical="center"/>
    </xf>
    <xf numFmtId="0" fontId="11" fillId="2" borderId="49" xfId="0" applyFont="1" applyFill="1" applyBorder="1" applyAlignment="1">
      <alignment horizontal="left" vertical="center"/>
    </xf>
    <xf numFmtId="0" fontId="5" fillId="0" borderId="17" xfId="0" applyFont="1" applyBorder="1" applyAlignment="1">
      <alignment vertical="center"/>
    </xf>
    <xf numFmtId="0" fontId="5" fillId="0" borderId="2" xfId="0"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2" borderId="15" xfId="0" applyFont="1" applyFill="1" applyBorder="1" applyAlignment="1">
      <alignment vertical="center" wrapText="1"/>
    </xf>
    <xf numFmtId="0" fontId="26" fillId="2" borderId="38" xfId="0" applyFont="1" applyFill="1" applyBorder="1" applyAlignment="1">
      <alignment vertical="center" wrapText="1"/>
    </xf>
    <xf numFmtId="164" fontId="10" fillId="2" borderId="51" xfId="0" applyNumberFormat="1" applyFont="1" applyFill="1" applyBorder="1" applyAlignment="1">
      <alignment horizontal="center" vertical="center"/>
    </xf>
    <xf numFmtId="164" fontId="10" fillId="2" borderId="4" xfId="0" applyNumberFormat="1" applyFont="1" applyFill="1" applyBorder="1" applyAlignment="1">
      <alignment horizontal="right" vertical="center"/>
    </xf>
    <xf numFmtId="165" fontId="10" fillId="2" borderId="4" xfId="0" applyNumberFormat="1" applyFont="1" applyFill="1" applyBorder="1" applyAlignment="1">
      <alignment horizontal="right" vertical="center"/>
    </xf>
    <xf numFmtId="0" fontId="10" fillId="0" borderId="4" xfId="0" applyFont="1" applyBorder="1" applyAlignment="1">
      <alignment vertical="center"/>
    </xf>
    <xf numFmtId="0" fontId="10" fillId="0" borderId="52" xfId="0" applyFont="1" applyBorder="1" applyAlignment="1">
      <alignment vertical="center"/>
    </xf>
    <xf numFmtId="1" fontId="15" fillId="0" borderId="24" xfId="0" applyNumberFormat="1" applyFont="1" applyBorder="1" applyAlignment="1" applyProtection="1">
      <alignment horizontal="center" vertical="center" wrapText="1"/>
      <protection locked="0"/>
    </xf>
    <xf numFmtId="0" fontId="10" fillId="2" borderId="0" xfId="0" applyFont="1" applyFill="1" applyAlignment="1">
      <alignment horizontal="left" vertical="center" wrapText="1"/>
    </xf>
    <xf numFmtId="1" fontId="16" fillId="2" borderId="0" xfId="0" applyNumberFormat="1" applyFont="1" applyFill="1" applyAlignment="1" applyProtection="1">
      <alignment horizontal="center" vertical="center" wrapText="1"/>
      <protection locked="0"/>
    </xf>
    <xf numFmtId="1" fontId="15" fillId="2" borderId="0" xfId="0" applyNumberFormat="1" applyFont="1" applyFill="1" applyAlignment="1" applyProtection="1">
      <alignment horizontal="center" vertical="center" wrapText="1"/>
      <protection locked="0"/>
    </xf>
    <xf numFmtId="1" fontId="14" fillId="2" borderId="0" xfId="0" applyNumberFormat="1" applyFont="1" applyFill="1" applyAlignment="1">
      <alignment horizontal="center" vertical="center" wrapText="1"/>
    </xf>
    <xf numFmtId="1" fontId="22" fillId="0" borderId="22" xfId="0" applyNumberFormat="1" applyFont="1" applyBorder="1" applyAlignment="1">
      <alignment horizontal="center" vertical="center"/>
    </xf>
    <xf numFmtId="164" fontId="16" fillId="4" borderId="18" xfId="0" applyNumberFormat="1" applyFont="1" applyFill="1" applyBorder="1" applyAlignment="1">
      <alignment horizontal="center" vertical="center" wrapText="1"/>
    </xf>
    <xf numFmtId="1" fontId="22" fillId="0" borderId="24" xfId="0" applyNumberFormat="1" applyFont="1" applyBorder="1" applyAlignment="1">
      <alignment horizontal="center" vertical="center"/>
    </xf>
    <xf numFmtId="164" fontId="16" fillId="4" borderId="12" xfId="0" applyNumberFormat="1" applyFont="1" applyFill="1" applyBorder="1" applyAlignment="1">
      <alignment horizontal="center" vertical="center" wrapText="1"/>
    </xf>
    <xf numFmtId="1" fontId="15" fillId="0" borderId="23" xfId="0" applyNumberFormat="1" applyFont="1" applyBorder="1" applyAlignment="1">
      <alignment horizontal="center" vertical="center"/>
    </xf>
    <xf numFmtId="164" fontId="12" fillId="4" borderId="9" xfId="0" applyNumberFormat="1" applyFont="1" applyFill="1" applyBorder="1" applyAlignment="1">
      <alignment horizontal="center" vertical="center" wrapText="1"/>
    </xf>
    <xf numFmtId="164" fontId="29" fillId="5" borderId="44" xfId="0" applyNumberFormat="1" applyFont="1" applyFill="1" applyBorder="1" applyAlignment="1" applyProtection="1">
      <alignment horizontal="center" vertical="center"/>
      <protection locked="0"/>
    </xf>
    <xf numFmtId="0" fontId="0" fillId="0" borderId="0" xfId="0" applyAlignment="1">
      <alignment horizontal="left" vertical="center"/>
    </xf>
    <xf numFmtId="1" fontId="17" fillId="6" borderId="57" xfId="0" applyNumberFormat="1" applyFont="1" applyFill="1" applyBorder="1" applyAlignment="1">
      <alignment horizontal="center" vertical="center"/>
    </xf>
    <xf numFmtId="1" fontId="23" fillId="0" borderId="57" xfId="0" applyNumberFormat="1" applyFont="1" applyBorder="1" applyAlignment="1">
      <alignment horizontal="center" vertical="center" wrapText="1"/>
    </xf>
    <xf numFmtId="164" fontId="17" fillId="6" borderId="58" xfId="0" applyNumberFormat="1" applyFont="1" applyFill="1" applyBorder="1" applyAlignment="1">
      <alignment horizontal="center" vertical="center"/>
    </xf>
    <xf numFmtId="1" fontId="16" fillId="4" borderId="24" xfId="0" applyNumberFormat="1" applyFont="1" applyFill="1" applyBorder="1" applyAlignment="1">
      <alignment horizontal="center" vertical="center" wrapText="1"/>
    </xf>
    <xf numFmtId="1" fontId="16" fillId="4" borderId="23" xfId="0" applyNumberFormat="1" applyFont="1" applyFill="1" applyBorder="1" applyAlignment="1">
      <alignment horizontal="center" vertical="center" wrapText="1"/>
    </xf>
    <xf numFmtId="1" fontId="16" fillId="4" borderId="9" xfId="0" applyNumberFormat="1" applyFont="1" applyFill="1" applyBorder="1" applyAlignment="1">
      <alignment horizontal="center" vertical="center" wrapText="1"/>
    </xf>
    <xf numFmtId="1" fontId="14" fillId="5" borderId="47" xfId="0" applyNumberFormat="1" applyFont="1" applyFill="1" applyBorder="1" applyAlignment="1">
      <alignment horizontal="center" vertical="center" wrapText="1"/>
    </xf>
    <xf numFmtId="1" fontId="14" fillId="4" borderId="12" xfId="0" applyNumberFormat="1"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vertical="top" wrapText="1"/>
    </xf>
    <xf numFmtId="0" fontId="10" fillId="0" borderId="25" xfId="0" applyFont="1" applyBorder="1" applyAlignment="1">
      <alignment horizontal="left" vertical="top" wrapText="1"/>
    </xf>
    <xf numFmtId="1" fontId="14" fillId="4" borderId="23" xfId="0" applyNumberFormat="1" applyFont="1" applyFill="1" applyBorder="1" applyAlignment="1">
      <alignment horizontal="center" vertical="center" wrapText="1"/>
    </xf>
    <xf numFmtId="164" fontId="17" fillId="6" borderId="33" xfId="0" applyNumberFormat="1" applyFont="1" applyFill="1" applyBorder="1" applyAlignment="1">
      <alignment horizontal="center" vertical="center"/>
    </xf>
    <xf numFmtId="1" fontId="15" fillId="2" borderId="31" xfId="0" applyNumberFormat="1" applyFont="1" applyFill="1" applyBorder="1" applyAlignment="1" applyProtection="1">
      <alignment horizontal="center" vertical="center" wrapText="1"/>
      <protection locked="0"/>
    </xf>
    <xf numFmtId="1" fontId="15" fillId="2" borderId="42" xfId="0" applyNumberFormat="1" applyFont="1" applyFill="1" applyBorder="1" applyAlignment="1" applyProtection="1">
      <alignment horizontal="center" vertical="center" wrapText="1"/>
      <protection locked="0"/>
    </xf>
    <xf numFmtId="1" fontId="15" fillId="0" borderId="23" xfId="0" applyNumberFormat="1" applyFont="1" applyBorder="1" applyAlignment="1" applyProtection="1">
      <alignment horizontal="center" vertical="center" wrapText="1"/>
      <protection locked="0"/>
    </xf>
    <xf numFmtId="1" fontId="15" fillId="0" borderId="25" xfId="0" applyNumberFormat="1" applyFont="1" applyBorder="1" applyAlignment="1" applyProtection="1">
      <alignment horizontal="center" vertical="center" wrapText="1"/>
      <protection locked="0"/>
    </xf>
    <xf numFmtId="0" fontId="10" fillId="4" borderId="14" xfId="0" applyFont="1" applyFill="1" applyBorder="1" applyAlignment="1">
      <alignment vertical="center" wrapText="1"/>
    </xf>
    <xf numFmtId="0" fontId="10" fillId="4" borderId="23" xfId="0" applyFont="1" applyFill="1" applyBorder="1" applyAlignment="1">
      <alignment vertical="center" wrapText="1"/>
    </xf>
    <xf numFmtId="0" fontId="9" fillId="4" borderId="14" xfId="0" applyFont="1" applyFill="1" applyBorder="1" applyAlignment="1">
      <alignment vertical="center" wrapText="1"/>
    </xf>
    <xf numFmtId="0" fontId="9" fillId="4" borderId="23" xfId="0" applyFont="1" applyFill="1" applyBorder="1" applyAlignment="1">
      <alignment vertical="center" wrapText="1"/>
    </xf>
    <xf numFmtId="0" fontId="10" fillId="2" borderId="8" xfId="0" applyFont="1" applyFill="1" applyBorder="1" applyAlignment="1">
      <alignment vertical="center" wrapText="1"/>
    </xf>
    <xf numFmtId="0" fontId="10" fillId="2" borderId="25" xfId="0" applyFont="1" applyFill="1" applyBorder="1" applyAlignment="1">
      <alignment vertical="center" wrapText="1"/>
    </xf>
    <xf numFmtId="0" fontId="0" fillId="10" borderId="43" xfId="0" applyFill="1" applyBorder="1" applyAlignment="1">
      <alignment horizontal="center" vertical="center" wrapText="1"/>
    </xf>
    <xf numFmtId="0" fontId="0" fillId="10" borderId="1" xfId="0" applyFill="1" applyBorder="1" applyAlignment="1">
      <alignment horizontal="center" vertical="center" wrapText="1"/>
    </xf>
    <xf numFmtId="0" fontId="0" fillId="10" borderId="44" xfId="0" applyFill="1" applyBorder="1" applyAlignment="1">
      <alignment horizontal="center" vertical="center" wrapText="1"/>
    </xf>
    <xf numFmtId="0" fontId="10" fillId="0" borderId="8" xfId="0" applyFont="1" applyBorder="1" applyAlignment="1">
      <alignment vertical="center" wrapText="1"/>
    </xf>
    <xf numFmtId="0" fontId="10" fillId="0" borderId="25" xfId="0" applyFont="1" applyBorder="1" applyAlignment="1">
      <alignment vertical="center" wrapText="1"/>
    </xf>
    <xf numFmtId="0" fontId="0" fillId="8" borderId="22" xfId="0" applyFill="1" applyBorder="1" applyAlignment="1" applyProtection="1">
      <alignment horizontal="center" vertical="center" wrapText="1"/>
      <protection locked="0"/>
    </xf>
    <xf numFmtId="0" fontId="0" fillId="8" borderId="18" xfId="0" applyFill="1" applyBorder="1" applyAlignment="1" applyProtection="1">
      <alignment horizontal="center" vertical="center" wrapText="1"/>
      <protection locked="0"/>
    </xf>
    <xf numFmtId="0" fontId="0" fillId="8" borderId="24" xfId="0" applyFill="1" applyBorder="1" applyAlignment="1" applyProtection="1">
      <alignment horizontal="center" vertical="center" wrapText="1"/>
      <protection locked="0"/>
    </xf>
    <xf numFmtId="0" fontId="0" fillId="8" borderId="12" xfId="0" applyFill="1" applyBorder="1" applyAlignment="1" applyProtection="1">
      <alignment horizontal="center" vertical="center" wrapText="1"/>
      <protection locked="0"/>
    </xf>
    <xf numFmtId="0" fontId="7" fillId="6" borderId="16" xfId="0" applyFont="1" applyFill="1" applyBorder="1" applyAlignment="1">
      <alignment horizontal="left" vertical="center" wrapText="1"/>
    </xf>
    <xf numFmtId="0" fontId="7" fillId="6" borderId="17" xfId="0" applyFont="1" applyFill="1" applyBorder="1" applyAlignment="1">
      <alignment horizontal="left" vertical="center" wrapText="1"/>
    </xf>
    <xf numFmtId="0" fontId="7" fillId="6" borderId="2" xfId="0" applyFont="1" applyFill="1" applyBorder="1" applyAlignment="1">
      <alignment horizontal="left" vertical="center" wrapText="1"/>
    </xf>
    <xf numFmtId="1" fontId="9" fillId="9" borderId="23" xfId="0" applyNumberFormat="1" applyFont="1" applyFill="1" applyBorder="1" applyAlignment="1" applyProtection="1">
      <alignment horizontal="center" vertical="center" wrapText="1"/>
      <protection locked="0"/>
    </xf>
    <xf numFmtId="1" fontId="9" fillId="9" borderId="9" xfId="0" applyNumberFormat="1" applyFont="1" applyFill="1" applyBorder="1" applyAlignment="1" applyProtection="1">
      <alignment horizontal="center" vertical="center" wrapText="1"/>
      <protection locked="0"/>
    </xf>
    <xf numFmtId="1" fontId="9" fillId="9" borderId="24" xfId="0" applyNumberFormat="1" applyFont="1" applyFill="1" applyBorder="1" applyAlignment="1" applyProtection="1">
      <alignment horizontal="center" vertical="center" wrapText="1"/>
      <protection locked="0"/>
    </xf>
    <xf numFmtId="1" fontId="9" fillId="9" borderId="12" xfId="0" applyNumberFormat="1" applyFont="1" applyFill="1" applyBorder="1" applyAlignment="1" applyProtection="1">
      <alignment horizontal="center" vertical="center" wrapText="1"/>
      <protection locked="0"/>
    </xf>
    <xf numFmtId="0" fontId="12" fillId="2" borderId="14" xfId="0" applyFont="1" applyFill="1" applyBorder="1" applyAlignment="1">
      <alignment horizontal="left" vertical="center" wrapText="1"/>
    </xf>
    <xf numFmtId="0" fontId="12" fillId="2" borderId="23" xfId="0" applyFont="1" applyFill="1" applyBorder="1" applyAlignment="1">
      <alignment horizontal="left" vertical="center" wrapText="1"/>
    </xf>
    <xf numFmtId="0" fontId="9" fillId="0" borderId="1" xfId="0" applyFont="1" applyBorder="1" applyAlignment="1">
      <alignment horizontal="center" vertical="center" wrapText="1"/>
    </xf>
    <xf numFmtId="0" fontId="9" fillId="4" borderId="14"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41" xfId="0" applyFont="1" applyFill="1" applyBorder="1" applyAlignment="1">
      <alignment horizontal="center" vertical="center" wrapText="1"/>
    </xf>
    <xf numFmtId="0" fontId="2" fillId="6" borderId="15" xfId="0" applyFont="1" applyFill="1" applyBorder="1" applyAlignment="1">
      <alignment horizontal="center" vertical="center"/>
    </xf>
    <xf numFmtId="0" fontId="2" fillId="6" borderId="38" xfId="0" applyFont="1" applyFill="1" applyBorder="1" applyAlignment="1">
      <alignment horizontal="center" vertical="center"/>
    </xf>
    <xf numFmtId="0" fontId="0" fillId="0" borderId="14" xfId="0" applyBorder="1" applyAlignment="1">
      <alignment horizontal="left" vertical="center" wrapText="1"/>
    </xf>
    <xf numFmtId="0" fontId="0" fillId="0" borderId="23" xfId="0" applyBorder="1" applyAlignment="1">
      <alignment horizontal="left" vertical="center" wrapText="1"/>
    </xf>
    <xf numFmtId="0" fontId="0" fillId="0" borderId="11" xfId="0" applyBorder="1" applyAlignment="1">
      <alignment horizontal="left" vertical="center" wrapText="1"/>
    </xf>
    <xf numFmtId="0" fontId="0" fillId="0" borderId="24" xfId="0" applyBorder="1" applyAlignment="1">
      <alignment horizontal="left" vertical="center" wrapText="1"/>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13" xfId="0" applyFont="1" applyFill="1" applyBorder="1" applyAlignment="1">
      <alignment horizontal="center" vertical="center"/>
    </xf>
    <xf numFmtId="0" fontId="3" fillId="6" borderId="21" xfId="0" applyFont="1" applyFill="1" applyBorder="1" applyAlignment="1">
      <alignment horizontal="left" vertical="center"/>
    </xf>
    <xf numFmtId="0" fontId="3" fillId="6" borderId="22" xfId="0" applyFont="1" applyFill="1" applyBorder="1" applyAlignment="1">
      <alignment horizontal="left" vertical="center"/>
    </xf>
    <xf numFmtId="0" fontId="3" fillId="6" borderId="18" xfId="0" applyFont="1" applyFill="1" applyBorder="1" applyAlignment="1">
      <alignment horizontal="left" vertical="center"/>
    </xf>
    <xf numFmtId="0" fontId="10" fillId="0" borderId="8" xfId="0" applyFont="1" applyBorder="1" applyAlignment="1">
      <alignment horizontal="left" vertical="center" wrapText="1"/>
    </xf>
    <xf numFmtId="0" fontId="10" fillId="0" borderId="25" xfId="0" applyFont="1" applyBorder="1" applyAlignment="1">
      <alignment horizontal="left" vertical="center" wrapText="1"/>
    </xf>
    <xf numFmtId="0" fontId="20" fillId="3" borderId="64" xfId="0" applyFont="1" applyFill="1" applyBorder="1" applyAlignment="1">
      <alignment horizontal="left" vertical="center" wrapText="1"/>
    </xf>
    <xf numFmtId="0" fontId="10" fillId="3" borderId="20"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0" fillId="0" borderId="59" xfId="0" applyBorder="1" applyAlignment="1">
      <alignment horizontal="center" vertical="center"/>
    </xf>
    <xf numFmtId="0" fontId="0" fillId="0" borderId="55"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0" xfId="0"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2" fillId="6" borderId="56" xfId="0" applyFont="1" applyFill="1" applyBorder="1" applyAlignment="1">
      <alignment horizontal="left" vertical="center" wrapText="1"/>
    </xf>
    <xf numFmtId="0" fontId="2" fillId="6" borderId="57" xfId="0" applyFont="1" applyFill="1" applyBorder="1" applyAlignment="1">
      <alignment horizontal="left" vertical="center" wrapText="1"/>
    </xf>
    <xf numFmtId="0" fontId="2" fillId="6" borderId="23" xfId="0" applyFont="1" applyFill="1" applyBorder="1" applyAlignment="1">
      <alignment horizontal="center" vertical="center" wrapText="1"/>
    </xf>
    <xf numFmtId="0" fontId="28" fillId="0" borderId="23" xfId="0" applyFont="1" applyBorder="1" applyAlignment="1">
      <alignment vertical="center" wrapText="1"/>
    </xf>
    <xf numFmtId="0" fontId="29" fillId="0" borderId="23" xfId="0" applyFont="1" applyBorder="1" applyAlignment="1">
      <alignment vertical="center" wrapText="1"/>
    </xf>
    <xf numFmtId="0" fontId="10" fillId="2" borderId="45" xfId="0" applyFont="1" applyFill="1" applyBorder="1" applyAlignment="1">
      <alignment vertical="center" wrapText="1"/>
    </xf>
    <xf numFmtId="0" fontId="10" fillId="2" borderId="46" xfId="0" applyFont="1" applyFill="1" applyBorder="1" applyAlignment="1">
      <alignment vertical="center" wrapText="1"/>
    </xf>
    <xf numFmtId="0" fontId="10" fillId="2" borderId="6" xfId="0" applyFont="1" applyFill="1" applyBorder="1" applyAlignment="1">
      <alignment vertical="center" wrapText="1"/>
    </xf>
    <xf numFmtId="0" fontId="10" fillId="2" borderId="41" xfId="0" applyFont="1" applyFill="1" applyBorder="1" applyAlignment="1">
      <alignment vertical="center" wrapText="1"/>
    </xf>
    <xf numFmtId="1" fontId="15" fillId="0" borderId="31" xfId="0" applyNumberFormat="1" applyFont="1" applyBorder="1" applyAlignment="1" applyProtection="1">
      <alignment horizontal="left" vertical="center" wrapText="1"/>
      <protection locked="0"/>
    </xf>
    <xf numFmtId="1" fontId="15" fillId="0" borderId="42" xfId="0" applyNumberFormat="1" applyFont="1" applyBorder="1" applyAlignment="1" applyProtection="1">
      <alignment horizontal="left" vertical="center" wrapText="1"/>
      <protection locked="0"/>
    </xf>
    <xf numFmtId="1" fontId="15" fillId="0" borderId="54" xfId="0" applyNumberFormat="1" applyFont="1" applyBorder="1" applyAlignment="1" applyProtection="1">
      <alignment horizontal="left" vertical="center" wrapText="1"/>
      <protection locked="0"/>
    </xf>
    <xf numFmtId="1" fontId="15" fillId="0" borderId="50" xfId="0" applyNumberFormat="1" applyFont="1" applyBorder="1" applyAlignment="1" applyProtection="1">
      <alignment horizontal="left" vertical="center" wrapText="1"/>
      <protection locked="0"/>
    </xf>
    <xf numFmtId="0" fontId="9" fillId="4" borderId="11" xfId="0" applyFont="1" applyFill="1" applyBorder="1" applyAlignment="1">
      <alignment vertical="center" wrapText="1"/>
    </xf>
    <xf numFmtId="0" fontId="9" fillId="4" borderId="24" xfId="0" applyFont="1" applyFill="1" applyBorder="1" applyAlignment="1">
      <alignment vertical="center" wrapText="1"/>
    </xf>
    <xf numFmtId="0" fontId="0" fillId="0" borderId="4" xfId="0" applyBorder="1" applyAlignment="1">
      <alignment horizontal="center" vertical="center"/>
    </xf>
    <xf numFmtId="0" fontId="0" fillId="0" borderId="43" xfId="0" applyBorder="1" applyAlignment="1">
      <alignment horizontal="center" vertical="center"/>
    </xf>
    <xf numFmtId="0" fontId="0" fillId="0" borderId="1" xfId="0" applyBorder="1" applyAlignment="1">
      <alignment horizontal="center" vertical="center"/>
    </xf>
    <xf numFmtId="0" fontId="0" fillId="0" borderId="44" xfId="0" applyBorder="1" applyAlignment="1">
      <alignment horizontal="center" vertical="center"/>
    </xf>
    <xf numFmtId="0" fontId="25" fillId="0" borderId="34" xfId="0" applyFont="1" applyBorder="1" applyAlignment="1">
      <alignment horizontal="center" vertical="center"/>
    </xf>
    <xf numFmtId="0" fontId="0" fillId="0" borderId="35" xfId="0" applyBorder="1" applyAlignment="1">
      <alignment horizontal="center" vertical="center"/>
    </xf>
    <xf numFmtId="0" fontId="10" fillId="0" borderId="15" xfId="0" applyFont="1" applyBorder="1" applyAlignment="1">
      <alignment horizontal="left" vertical="center" wrapText="1"/>
    </xf>
    <xf numFmtId="0" fontId="10" fillId="0" borderId="38" xfId="0" applyFont="1" applyBorder="1" applyAlignment="1">
      <alignment horizontal="left" vertical="center" wrapText="1"/>
    </xf>
    <xf numFmtId="0" fontId="9" fillId="7" borderId="36" xfId="0" applyFont="1" applyFill="1" applyBorder="1" applyAlignment="1">
      <alignment horizontal="left" vertical="center" wrapText="1"/>
    </xf>
    <xf numFmtId="0" fontId="9" fillId="7" borderId="37" xfId="0" applyFont="1" applyFill="1" applyBorder="1" applyAlignment="1">
      <alignment horizontal="left" vertical="center" wrapText="1"/>
    </xf>
    <xf numFmtId="0" fontId="2" fillId="6" borderId="39" xfId="0" applyFont="1" applyFill="1" applyBorder="1" applyAlignment="1">
      <alignment horizontal="left" vertical="center" wrapText="1"/>
    </xf>
    <xf numFmtId="0" fontId="2" fillId="6" borderId="40" xfId="0" applyFont="1" applyFill="1" applyBorder="1" applyAlignment="1">
      <alignment horizontal="left" vertical="center" wrapText="1"/>
    </xf>
    <xf numFmtId="0" fontId="9" fillId="4" borderId="21"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24" fillId="2" borderId="11"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D7F5EA"/>
      <color rgb="FFF9F7D1"/>
      <color rgb="FFFCF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D380F-2983-4BE0-A5A9-3F4DEA6162C7}">
  <sheetPr>
    <pageSetUpPr fitToPage="1"/>
  </sheetPr>
  <dimension ref="A1:K159"/>
  <sheetViews>
    <sheetView tabSelected="1" showWhiteSpace="0" view="pageLayout" topLeftCell="A15" zoomScaleNormal="100" workbookViewId="0">
      <selection activeCell="C22" sqref="C22"/>
    </sheetView>
  </sheetViews>
  <sheetFormatPr defaultColWidth="8.85546875" defaultRowHeight="15" x14ac:dyDescent="0.25"/>
  <cols>
    <col min="1" max="1" width="1.7109375" style="27" customWidth="1"/>
    <col min="2" max="2" width="77" style="2" customWidth="1"/>
    <col min="3" max="3" width="12.5703125" style="3" customWidth="1"/>
    <col min="4" max="4" width="39.140625" style="23" customWidth="1"/>
    <col min="5" max="5" width="10.28515625" style="22" customWidth="1"/>
    <col min="6" max="6" width="20" style="22" hidden="1" customWidth="1"/>
    <col min="7" max="7" width="12.140625" style="53" hidden="1" customWidth="1"/>
    <col min="8" max="8" width="21.28515625" style="4" hidden="1" customWidth="1"/>
    <col min="9" max="9" width="10.28515625" style="1" hidden="1" customWidth="1"/>
    <col min="10" max="10" width="1.7109375" style="1" hidden="1" customWidth="1"/>
    <col min="11" max="11" width="17.7109375" style="1" hidden="1" customWidth="1"/>
    <col min="12" max="22" width="8.85546875" style="1" customWidth="1"/>
    <col min="23" max="16384" width="8.85546875" style="1"/>
  </cols>
  <sheetData>
    <row r="1" spans="1:11" ht="15.75" thickBot="1" x14ac:dyDescent="0.3">
      <c r="A1" s="191"/>
      <c r="B1" s="191"/>
      <c r="C1" s="191"/>
      <c r="D1" s="191"/>
      <c r="E1" s="191"/>
    </row>
    <row r="2" spans="1:11" ht="22.15" customHeight="1" x14ac:dyDescent="0.25">
      <c r="A2" s="148" t="s">
        <v>0</v>
      </c>
      <c r="B2" s="149"/>
      <c r="C2" s="131"/>
      <c r="D2" s="131"/>
      <c r="E2" s="132"/>
    </row>
    <row r="3" spans="1:11" ht="22.15" customHeight="1" thickBot="1" x14ac:dyDescent="0.3">
      <c r="A3" s="150" t="s">
        <v>1</v>
      </c>
      <c r="B3" s="151"/>
      <c r="C3" s="133"/>
      <c r="D3" s="133"/>
      <c r="E3" s="134"/>
    </row>
    <row r="4" spans="1:11" ht="10.9" customHeight="1" thickBot="1" x14ac:dyDescent="0.3">
      <c r="A4" s="192"/>
      <c r="B4" s="193"/>
      <c r="C4" s="193"/>
      <c r="D4" s="193"/>
      <c r="E4" s="194"/>
    </row>
    <row r="5" spans="1:11" s="6" customFormat="1" ht="23.45" customHeight="1" x14ac:dyDescent="0.25">
      <c r="A5" s="66" t="s">
        <v>2</v>
      </c>
      <c r="B5" s="28"/>
      <c r="C5" s="156"/>
      <c r="D5" s="157"/>
      <c r="E5" s="158"/>
      <c r="F5" s="60"/>
      <c r="G5" s="54"/>
      <c r="H5" s="5"/>
    </row>
    <row r="6" spans="1:11" s="8" customFormat="1" ht="23.45" customHeight="1" x14ac:dyDescent="0.25">
      <c r="A6" s="152" t="s">
        <v>3</v>
      </c>
      <c r="B6" s="153"/>
      <c r="C6" s="153"/>
      <c r="D6" s="138"/>
      <c r="E6" s="139"/>
      <c r="F6" s="16"/>
      <c r="G6" s="19"/>
      <c r="H6" s="7"/>
    </row>
    <row r="7" spans="1:11" s="8" customFormat="1" ht="31.15" customHeight="1" thickBot="1" x14ac:dyDescent="0.3">
      <c r="A7" s="154" t="s">
        <v>4</v>
      </c>
      <c r="B7" s="155"/>
      <c r="C7" s="155"/>
      <c r="D7" s="140"/>
      <c r="E7" s="141"/>
      <c r="F7" s="16">
        <f>IF(D7="Yes",0,-1)</f>
        <v>-1</v>
      </c>
      <c r="G7" s="19"/>
      <c r="H7" s="7"/>
    </row>
    <row r="8" spans="1:11" ht="23.45" customHeight="1" thickBot="1" x14ac:dyDescent="0.3">
      <c r="A8" s="192"/>
      <c r="B8" s="193"/>
      <c r="C8" s="193"/>
      <c r="D8" s="193"/>
      <c r="E8" s="194"/>
    </row>
    <row r="9" spans="1:11" s="6" customFormat="1" ht="24.6" customHeight="1" x14ac:dyDescent="0.25">
      <c r="A9" s="159" t="s">
        <v>5</v>
      </c>
      <c r="B9" s="160"/>
      <c r="C9" s="160"/>
      <c r="D9" s="160"/>
      <c r="E9" s="161"/>
      <c r="F9" s="60"/>
      <c r="G9" s="54"/>
      <c r="H9" s="5"/>
    </row>
    <row r="10" spans="1:11" s="8" customFormat="1" ht="32.450000000000003" customHeight="1" x14ac:dyDescent="0.25">
      <c r="A10" s="145" t="s">
        <v>6</v>
      </c>
      <c r="B10" s="146"/>
      <c r="C10" s="146"/>
      <c r="D10" s="146"/>
      <c r="E10" s="147"/>
      <c r="F10" s="16" t="s">
        <v>7</v>
      </c>
      <c r="G10" s="19"/>
      <c r="H10" s="7"/>
      <c r="I10" s="8" t="s">
        <v>8</v>
      </c>
      <c r="J10" s="8" t="s">
        <v>9</v>
      </c>
    </row>
    <row r="11" spans="1:11" s="10" customFormat="1" ht="33.6" customHeight="1" x14ac:dyDescent="0.25">
      <c r="A11" s="142" t="s">
        <v>10</v>
      </c>
      <c r="B11" s="143"/>
      <c r="C11" s="143"/>
      <c r="D11" s="143"/>
      <c r="E11" s="25"/>
      <c r="F11" s="61"/>
      <c r="G11" s="55"/>
      <c r="H11" s="9" t="e">
        <f>IF(#REF!="","Please Answer","")</f>
        <v>#REF!</v>
      </c>
    </row>
    <row r="12" spans="1:11" s="10" customFormat="1" ht="92.25" customHeight="1" x14ac:dyDescent="0.25">
      <c r="A12" s="142" t="s">
        <v>11</v>
      </c>
      <c r="B12" s="143"/>
      <c r="C12" s="143"/>
      <c r="D12" s="143"/>
      <c r="E12" s="25"/>
      <c r="F12" s="61"/>
      <c r="G12" s="55"/>
      <c r="H12" s="9" t="e">
        <f>IF(#REF!="","Please Answer","")</f>
        <v>#REF!</v>
      </c>
    </row>
    <row r="13" spans="1:11" s="10" customFormat="1" ht="36.6" customHeight="1" x14ac:dyDescent="0.25">
      <c r="A13" s="142" t="s">
        <v>12</v>
      </c>
      <c r="B13" s="143"/>
      <c r="C13" s="143"/>
      <c r="D13" s="143"/>
      <c r="E13" s="25"/>
      <c r="F13" s="61"/>
      <c r="G13" s="55"/>
      <c r="H13" s="9" t="e">
        <f>IF(#REF!="","Please Answer","")</f>
        <v>#REF!</v>
      </c>
    </row>
    <row r="14" spans="1:11" s="10" customFormat="1" ht="29.45" customHeight="1" x14ac:dyDescent="0.25">
      <c r="A14" s="142" t="s">
        <v>13</v>
      </c>
      <c r="B14" s="143"/>
      <c r="C14" s="143"/>
      <c r="D14" s="143"/>
      <c r="E14" s="25"/>
      <c r="F14" s="61"/>
      <c r="G14" s="55"/>
      <c r="H14" s="9" t="e">
        <f>IF(#REF!="","Please Answer","")</f>
        <v>#REF!</v>
      </c>
    </row>
    <row r="15" spans="1:11" s="10" customFormat="1" ht="44.45" customHeight="1" thickBot="1" x14ac:dyDescent="0.3">
      <c r="A15" s="205" t="str">
        <f>IF(OR($E$11="No",$E$12="No",$E$13="No",$E$14="No"),"Application is not eligible.  Please review previous responses.","Threshold passes. Continue to the next section.")</f>
        <v>Threshold passes. Continue to the next section.</v>
      </c>
      <c r="B15" s="206"/>
      <c r="C15" s="206"/>
      <c r="D15" s="206"/>
      <c r="E15" s="207"/>
      <c r="F15" s="61" t="str">
        <f>IF(OR($E$11="No",$E$12="No",E13="No",E14="No"),"Application is not eligible.  Please review previous responses.","Continue to the next section.")</f>
        <v>Continue to the next section.</v>
      </c>
      <c r="G15" s="55"/>
      <c r="H15" s="9" t="str">
        <f>IF(C17="","Please Answer","")</f>
        <v>Please Answer</v>
      </c>
      <c r="K15" s="10">
        <f>75/2</f>
        <v>37.5</v>
      </c>
    </row>
    <row r="16" spans="1:11" s="8" customFormat="1" ht="12" hidden="1" customHeight="1" thickBot="1" x14ac:dyDescent="0.3">
      <c r="A16" s="69"/>
      <c r="B16" s="144"/>
      <c r="C16" s="144"/>
      <c r="D16" s="24"/>
      <c r="E16" s="35"/>
      <c r="F16" s="16"/>
      <c r="G16" s="19"/>
      <c r="H16" s="7"/>
    </row>
    <row r="17" spans="1:11" s="8" customFormat="1" ht="33" hidden="1" customHeight="1" thickBot="1" x14ac:dyDescent="0.3">
      <c r="A17" s="69"/>
      <c r="B17" s="26"/>
      <c r="C17" s="13"/>
      <c r="D17" s="70"/>
      <c r="E17" s="35"/>
      <c r="F17" s="16"/>
      <c r="G17" s="19"/>
      <c r="H17" s="7"/>
    </row>
    <row r="18" spans="1:11" s="10" customFormat="1" ht="24.6" customHeight="1" thickBot="1" x14ac:dyDescent="0.3">
      <c r="A18" s="135" t="s">
        <v>14</v>
      </c>
      <c r="B18" s="136"/>
      <c r="C18" s="137"/>
      <c r="D18" s="50" t="s">
        <v>15</v>
      </c>
      <c r="E18" s="29"/>
      <c r="F18" s="76"/>
      <c r="G18" s="77"/>
      <c r="H18" s="78" t="e">
        <f>IF(#REF!="","Please Answer","")</f>
        <v>#REF!</v>
      </c>
      <c r="I18" s="79"/>
      <c r="J18" s="79"/>
      <c r="K18" s="80"/>
    </row>
    <row r="19" spans="1:11" s="8" customFormat="1" ht="25.15" customHeight="1" thickTop="1" thickBot="1" x14ac:dyDescent="0.3">
      <c r="A19" s="199" t="s">
        <v>16</v>
      </c>
      <c r="B19" s="200"/>
      <c r="C19" s="51" t="s">
        <v>17</v>
      </c>
      <c r="D19" s="52"/>
      <c r="E19" s="49" t="b">
        <f>F19</f>
        <v>0</v>
      </c>
      <c r="F19" s="16" t="b">
        <f>F20</f>
        <v>0</v>
      </c>
      <c r="G19" s="19"/>
      <c r="H19" s="7"/>
      <c r="K19" s="81"/>
    </row>
    <row r="20" spans="1:11" s="15" customFormat="1" ht="41.25" customHeight="1" thickBot="1" x14ac:dyDescent="0.3">
      <c r="A20" s="162" t="s">
        <v>18</v>
      </c>
      <c r="B20" s="163"/>
      <c r="C20" s="36"/>
      <c r="D20" s="50"/>
      <c r="E20" s="32" t="str">
        <f>IF($C$20="","Missing ","")</f>
        <v xml:space="preserve">Missing </v>
      </c>
      <c r="F20" s="62" t="b">
        <f>IF(C20=4,5*1,IF(C20=3,5*0.75,IF(C20=2,5*0.5,IF(C20=1,0))))</f>
        <v>0</v>
      </c>
      <c r="G20" s="56">
        <v>5</v>
      </c>
      <c r="H20" s="11"/>
      <c r="K20" s="82"/>
    </row>
    <row r="21" spans="1:11" s="8" customFormat="1" ht="25.15" customHeight="1" thickTop="1" x14ac:dyDescent="0.25">
      <c r="A21" s="199" t="s">
        <v>19</v>
      </c>
      <c r="B21" s="200"/>
      <c r="C21" s="51" t="s">
        <v>17</v>
      </c>
      <c r="D21" s="52"/>
      <c r="E21" s="49">
        <f>F21</f>
        <v>0</v>
      </c>
      <c r="F21" s="16">
        <f>SUM(F22:F34)</f>
        <v>0</v>
      </c>
      <c r="G21" s="19"/>
      <c r="H21" s="7"/>
      <c r="K21" s="81"/>
    </row>
    <row r="22" spans="1:11" s="15" customFormat="1" ht="73.5" customHeight="1" x14ac:dyDescent="0.25">
      <c r="A22" s="162" t="s">
        <v>20</v>
      </c>
      <c r="B22" s="163"/>
      <c r="C22" s="36"/>
      <c r="D22" s="116" t="s">
        <v>21</v>
      </c>
      <c r="E22" s="32" t="str">
        <f>IF($C$22="","Missing ","")</f>
        <v xml:space="preserve">Missing </v>
      </c>
      <c r="F22" s="62" t="b">
        <f>IF(C22=4,5*1,IF(C22=3,5*0.75,IF(C22=2,5*0.5,IF(C22=1,0))))</f>
        <v>0</v>
      </c>
      <c r="G22" s="56">
        <v>5</v>
      </c>
      <c r="H22" s="11"/>
      <c r="K22" s="82"/>
    </row>
    <row r="23" spans="1:11" s="15" customFormat="1" ht="65.25" customHeight="1" x14ac:dyDescent="0.25">
      <c r="A23" s="38"/>
      <c r="B23" s="47" t="s">
        <v>22</v>
      </c>
      <c r="C23" s="48"/>
      <c r="D23" s="117"/>
      <c r="E23" s="46"/>
      <c r="F23" s="62"/>
      <c r="G23" s="56"/>
      <c r="H23" s="11"/>
      <c r="K23" s="82"/>
    </row>
    <row r="24" spans="1:11" s="15" customFormat="1" ht="211.5" customHeight="1" thickBot="1" x14ac:dyDescent="0.3">
      <c r="A24" s="197" t="s">
        <v>23</v>
      </c>
      <c r="B24" s="198"/>
      <c r="C24" s="36"/>
      <c r="D24" s="71"/>
      <c r="E24" s="72" t="str">
        <f>IF(C24="","Missing ","")</f>
        <v xml:space="preserve">Missing </v>
      </c>
      <c r="F24" s="62" t="b">
        <f>IF(C24=4,25*1,IF(C24=3,25*0.75,IF(C24=2,25*0.5,IF(C24=1,0))))</f>
        <v>0</v>
      </c>
      <c r="G24" s="56">
        <v>20</v>
      </c>
      <c r="H24" s="11"/>
      <c r="K24" s="82"/>
    </row>
    <row r="25" spans="1:11" s="8" customFormat="1" ht="31.5" customHeight="1" x14ac:dyDescent="0.25">
      <c r="A25" s="181" t="s">
        <v>24</v>
      </c>
      <c r="B25" s="182"/>
      <c r="C25" s="67"/>
      <c r="D25" s="43"/>
      <c r="E25" s="68"/>
      <c r="F25" s="62"/>
      <c r="G25" s="56"/>
      <c r="H25" s="18"/>
      <c r="K25" s="81"/>
    </row>
    <row r="26" spans="1:11" s="8" customFormat="1" ht="21.6" customHeight="1" x14ac:dyDescent="0.25">
      <c r="A26" s="124" t="s">
        <v>25</v>
      </c>
      <c r="B26" s="125"/>
      <c r="C26" s="36"/>
      <c r="D26" s="185"/>
      <c r="E26" s="32" t="str">
        <f t="shared" ref="E26" si="0">IF(C26="","Missing ","")</f>
        <v xml:space="preserve">Missing </v>
      </c>
      <c r="F26" s="62"/>
      <c r="G26" s="56"/>
      <c r="H26" s="18"/>
      <c r="K26" s="81"/>
    </row>
    <row r="27" spans="1:11" s="8" customFormat="1" ht="50.25" customHeight="1" thickBot="1" x14ac:dyDescent="0.3">
      <c r="A27" s="83"/>
      <c r="B27" s="84" t="s">
        <v>26</v>
      </c>
      <c r="C27" s="106"/>
      <c r="D27" s="188"/>
      <c r="E27" s="110"/>
      <c r="F27" s="85" t="b">
        <f>IF(C27=4,3.33*1,IF(C27=3,3.33*0.75,IF(C27=2,3.33*0.5,IF(C27=1,0))))</f>
        <v>0</v>
      </c>
      <c r="G27" s="86">
        <v>3.33</v>
      </c>
      <c r="H27" s="87">
        <f>15/3</f>
        <v>5</v>
      </c>
      <c r="I27" s="88"/>
      <c r="J27" s="88"/>
      <c r="K27" s="89"/>
    </row>
    <row r="28" spans="1:11" s="8" customFormat="1" ht="21.6" customHeight="1" x14ac:dyDescent="0.25">
      <c r="A28" s="183" t="s">
        <v>27</v>
      </c>
      <c r="B28" s="184"/>
      <c r="C28" s="36"/>
      <c r="D28" s="187"/>
      <c r="E28" s="109" t="str">
        <f t="shared" ref="E28" si="1">IF(C28="","Missing ","")</f>
        <v xml:space="preserve">Missing </v>
      </c>
      <c r="F28" s="75"/>
      <c r="G28" s="56"/>
      <c r="H28" s="18"/>
    </row>
    <row r="29" spans="1:11" s="8" customFormat="1" ht="36.75" customHeight="1" x14ac:dyDescent="0.25">
      <c r="A29" s="40"/>
      <c r="B29" s="44" t="s">
        <v>28</v>
      </c>
      <c r="C29" s="107"/>
      <c r="D29" s="186"/>
      <c r="E29" s="108"/>
      <c r="F29" s="62" t="b">
        <f>IF(C29=4,3.33*1,IF(C29=3,3.33*0.75,IF(C29=2,3.33*0.5,IF(C29=1,0))))</f>
        <v>0</v>
      </c>
      <c r="G29" s="56">
        <v>3.33</v>
      </c>
      <c r="H29" s="18">
        <f>F29/3</f>
        <v>0</v>
      </c>
    </row>
    <row r="30" spans="1:11" s="8" customFormat="1" ht="21.6" customHeight="1" x14ac:dyDescent="0.25">
      <c r="A30" s="124" t="s">
        <v>29</v>
      </c>
      <c r="B30" s="125"/>
      <c r="C30" s="36"/>
      <c r="D30" s="185"/>
      <c r="E30" s="32" t="str">
        <f t="shared" ref="E30" si="2">IF(C30="","Missing ","")</f>
        <v xml:space="preserve">Missing </v>
      </c>
      <c r="F30" s="62"/>
      <c r="G30" s="56"/>
      <c r="H30" s="18"/>
    </row>
    <row r="31" spans="1:11" s="8" customFormat="1" ht="35.25" customHeight="1" x14ac:dyDescent="0.25">
      <c r="A31" s="40"/>
      <c r="B31" s="44" t="s">
        <v>30</v>
      </c>
      <c r="C31" s="107"/>
      <c r="D31" s="186"/>
      <c r="E31" s="108"/>
      <c r="F31" s="62" t="b">
        <f>IF(C31=4,3.33*1,IF(C31=3,3.33*0.75,IF(C31=2,3.33*0.5,IF(C31=1,0))))</f>
        <v>0</v>
      </c>
      <c r="G31" s="56">
        <v>3.33</v>
      </c>
      <c r="H31" s="18">
        <f>F31/3</f>
        <v>0</v>
      </c>
    </row>
    <row r="32" spans="1:11" s="8" customFormat="1" ht="39.6" customHeight="1" x14ac:dyDescent="0.25">
      <c r="A32" s="162" t="s">
        <v>31</v>
      </c>
      <c r="B32" s="163"/>
      <c r="C32" s="36"/>
      <c r="D32" s="37"/>
      <c r="E32" s="32" t="str">
        <f t="shared" ref="E32:E59" si="3">IF(C32="","Missing ","")</f>
        <v xml:space="preserve">Missing </v>
      </c>
      <c r="F32" s="62" t="b">
        <f>IF(C32=4,5*1,IF(C32=3,5*0.75,IF(C32=2,5*0.5,IF(C32=1,0))))</f>
        <v>0</v>
      </c>
      <c r="G32" s="56">
        <v>5</v>
      </c>
      <c r="H32" s="11"/>
    </row>
    <row r="33" spans="1:11" s="8" customFormat="1" ht="30" customHeight="1" x14ac:dyDescent="0.25">
      <c r="A33" s="162" t="s">
        <v>32</v>
      </c>
      <c r="B33" s="163"/>
      <c r="C33" s="36"/>
      <c r="D33" s="37"/>
      <c r="E33" s="32" t="str">
        <f t="shared" si="3"/>
        <v xml:space="preserve">Missing </v>
      </c>
      <c r="F33" s="62" t="b">
        <f>IF(C33=4,5*1,IF(C33=3,5*0.75,IF(C33=2,5*0.5,IF(C33=1,0))))</f>
        <v>0</v>
      </c>
      <c r="G33" s="56">
        <v>5</v>
      </c>
      <c r="H33" s="11"/>
    </row>
    <row r="34" spans="1:11" s="8" customFormat="1" ht="42" customHeight="1" thickBot="1" x14ac:dyDescent="0.3">
      <c r="A34" s="197" t="s">
        <v>33</v>
      </c>
      <c r="B34" s="198"/>
      <c r="C34" s="36"/>
      <c r="D34" s="90"/>
      <c r="E34" s="72" t="str">
        <f t="shared" si="3"/>
        <v xml:space="preserve">Missing </v>
      </c>
      <c r="F34" s="62" t="b">
        <f>IF(C34=4,5*1,IF(C34=3,5*0.75,IF(C34=2,5*0.5,IF(C34=1,0))))</f>
        <v>0</v>
      </c>
      <c r="G34" s="56">
        <v>5</v>
      </c>
      <c r="H34" s="11"/>
    </row>
    <row r="35" spans="1:11" s="74" customFormat="1" ht="12.75" customHeight="1" thickBot="1" x14ac:dyDescent="0.3">
      <c r="A35" s="91"/>
      <c r="B35" s="91"/>
      <c r="C35" s="92"/>
      <c r="D35" s="93"/>
      <c r="E35" s="94"/>
      <c r="F35" s="73"/>
      <c r="G35" s="56"/>
      <c r="H35" s="11"/>
    </row>
    <row r="36" spans="1:11" s="8" customFormat="1" ht="34.5" customHeight="1" x14ac:dyDescent="0.25">
      <c r="A36" s="203" t="s">
        <v>34</v>
      </c>
      <c r="B36" s="204"/>
      <c r="C36" s="204"/>
      <c r="D36" s="95" t="s">
        <v>15</v>
      </c>
      <c r="E36" s="96">
        <f>F36</f>
        <v>0</v>
      </c>
      <c r="F36" s="16">
        <f>SUM(F37:F44)</f>
        <v>0</v>
      </c>
      <c r="G36" s="16">
        <f>SUM(G37:G38)</f>
        <v>10</v>
      </c>
      <c r="H36" s="17"/>
    </row>
    <row r="37" spans="1:11" s="8" customFormat="1" ht="21.75" customHeight="1" x14ac:dyDescent="0.25">
      <c r="A37" s="112">
        <v>1</v>
      </c>
      <c r="B37" s="113" t="s">
        <v>35</v>
      </c>
      <c r="C37" s="36"/>
      <c r="D37" s="118"/>
      <c r="E37" s="32" t="str">
        <f t="shared" ref="E37:E43" si="4">IF(C37="","Missing ","")</f>
        <v xml:space="preserve">Missing </v>
      </c>
      <c r="F37" s="62" t="b">
        <f t="shared" ref="F37:F44" si="5">IF(C37=4,5*1,IF(C37=3,5*0.75,IF(C37=2,5*0.5,IF(C37=1,0))))</f>
        <v>0</v>
      </c>
      <c r="G37" s="56">
        <v>5</v>
      </c>
      <c r="H37" s="18"/>
    </row>
    <row r="38" spans="1:11" s="8" customFormat="1" ht="56.25" customHeight="1" x14ac:dyDescent="0.25">
      <c r="A38" s="111"/>
      <c r="B38" s="42" t="s">
        <v>36</v>
      </c>
      <c r="C38" s="114"/>
      <c r="D38" s="119"/>
      <c r="E38" s="41"/>
      <c r="F38" s="62" t="b">
        <f t="shared" si="5"/>
        <v>0</v>
      </c>
      <c r="G38" s="56">
        <v>5</v>
      </c>
      <c r="H38" s="18">
        <f>25/4</f>
        <v>6.25</v>
      </c>
    </row>
    <row r="39" spans="1:11" s="8" customFormat="1" ht="36" customHeight="1" x14ac:dyDescent="0.25">
      <c r="A39" s="112">
        <v>2</v>
      </c>
      <c r="B39" s="113" t="s">
        <v>37</v>
      </c>
      <c r="C39" s="36"/>
      <c r="D39" s="119"/>
      <c r="E39" s="32" t="str">
        <f t="shared" si="4"/>
        <v xml:space="preserve">Missing </v>
      </c>
      <c r="F39" s="62" t="b">
        <f t="shared" si="5"/>
        <v>0</v>
      </c>
      <c r="G39" s="56">
        <v>5</v>
      </c>
      <c r="H39" s="18"/>
    </row>
    <row r="40" spans="1:11" s="8" customFormat="1" ht="110.25" customHeight="1" x14ac:dyDescent="0.25">
      <c r="A40" s="111"/>
      <c r="B40" s="42" t="s">
        <v>38</v>
      </c>
      <c r="C40" s="114"/>
      <c r="D40" s="119"/>
      <c r="E40" s="41"/>
      <c r="F40" s="62" t="b">
        <f t="shared" si="5"/>
        <v>0</v>
      </c>
      <c r="G40" s="56">
        <v>5</v>
      </c>
      <c r="H40" s="18">
        <f>25/4</f>
        <v>6.25</v>
      </c>
    </row>
    <row r="41" spans="1:11" s="8" customFormat="1" ht="32.450000000000003" customHeight="1" x14ac:dyDescent="0.25">
      <c r="A41" s="112">
        <v>3</v>
      </c>
      <c r="B41" s="113" t="s">
        <v>39</v>
      </c>
      <c r="C41" s="36"/>
      <c r="D41" s="119"/>
      <c r="E41" s="32" t="str">
        <f t="shared" si="4"/>
        <v xml:space="preserve">Missing </v>
      </c>
      <c r="F41" s="62" t="b">
        <f t="shared" si="5"/>
        <v>0</v>
      </c>
      <c r="G41" s="56">
        <v>5</v>
      </c>
      <c r="H41" s="11"/>
    </row>
    <row r="42" spans="1:11" s="8" customFormat="1" ht="48.75" customHeight="1" x14ac:dyDescent="0.25">
      <c r="A42" s="111"/>
      <c r="B42" s="42" t="s">
        <v>40</v>
      </c>
      <c r="C42" s="114"/>
      <c r="D42" s="119"/>
      <c r="E42" s="41"/>
      <c r="F42" s="62" t="b">
        <f t="shared" si="5"/>
        <v>0</v>
      </c>
      <c r="G42" s="56">
        <v>5</v>
      </c>
      <c r="H42" s="18">
        <f>25/4</f>
        <v>6.25</v>
      </c>
    </row>
    <row r="43" spans="1:11" s="8" customFormat="1" ht="32.450000000000003" customHeight="1" x14ac:dyDescent="0.25">
      <c r="A43" s="112">
        <v>4</v>
      </c>
      <c r="B43" s="113" t="s">
        <v>41</v>
      </c>
      <c r="C43" s="36"/>
      <c r="D43" s="119"/>
      <c r="E43" s="32" t="str">
        <f t="shared" si="4"/>
        <v xml:space="preserve">Missing </v>
      </c>
      <c r="F43" s="62" t="b">
        <f t="shared" si="5"/>
        <v>0</v>
      </c>
      <c r="G43" s="56">
        <v>5</v>
      </c>
      <c r="H43" s="11"/>
    </row>
    <row r="44" spans="1:11" s="8" customFormat="1" ht="56.25" customHeight="1" x14ac:dyDescent="0.25">
      <c r="A44" s="111"/>
      <c r="B44" s="42" t="s">
        <v>42</v>
      </c>
      <c r="C44" s="114"/>
      <c r="D44" s="119"/>
      <c r="E44" s="41"/>
      <c r="F44" s="62" t="b">
        <f t="shared" si="5"/>
        <v>0</v>
      </c>
      <c r="G44" s="56">
        <v>5</v>
      </c>
      <c r="H44" s="18">
        <f>25/4</f>
        <v>6.25</v>
      </c>
    </row>
    <row r="45" spans="1:11" s="8" customFormat="1" ht="16.899999999999999" customHeight="1" x14ac:dyDescent="0.25">
      <c r="A45" s="122" t="s">
        <v>43</v>
      </c>
      <c r="B45" s="123"/>
      <c r="C45" s="123"/>
      <c r="D45" s="30" t="s">
        <v>15</v>
      </c>
      <c r="E45" s="31" t="b">
        <f>F45</f>
        <v>0</v>
      </c>
      <c r="F45" s="16" t="b">
        <f>F46</f>
        <v>0</v>
      </c>
      <c r="G45" s="19"/>
      <c r="H45" s="17">
        <f>SUM(H46:H46)*2</f>
        <v>0</v>
      </c>
      <c r="I45" s="17">
        <f>20/3</f>
        <v>6.666666666666667</v>
      </c>
      <c r="K45" s="8">
        <v>6.67</v>
      </c>
    </row>
    <row r="46" spans="1:11" s="8" customFormat="1" ht="33" customHeight="1" x14ac:dyDescent="0.25">
      <c r="A46" s="124" t="s">
        <v>44</v>
      </c>
      <c r="B46" s="125"/>
      <c r="C46" s="36"/>
      <c r="D46" s="43"/>
      <c r="E46" s="41"/>
      <c r="F46" s="62" t="b">
        <f>IF(C46=4,5*1,IF(C46=3,5*0.75,IF(C46=2,5*0.5,IF(C46=1,0))))</f>
        <v>0</v>
      </c>
      <c r="G46" s="56">
        <v>5</v>
      </c>
      <c r="H46" s="18"/>
    </row>
    <row r="47" spans="1:11" s="8" customFormat="1" ht="22.15" customHeight="1" thickBot="1" x14ac:dyDescent="0.3">
      <c r="A47" s="189" t="s">
        <v>45</v>
      </c>
      <c r="B47" s="190"/>
      <c r="C47" s="190"/>
      <c r="D47" s="97" t="s">
        <v>15</v>
      </c>
      <c r="E47" s="98">
        <f>E19+E21+E36+E45</f>
        <v>0</v>
      </c>
      <c r="F47" s="16"/>
      <c r="G47" s="19"/>
      <c r="H47" s="17">
        <f>SUM(H48:H48)*2</f>
        <v>0</v>
      </c>
    </row>
    <row r="48" spans="1:11" ht="23.45" customHeight="1" thickBot="1" x14ac:dyDescent="0.3">
      <c r="A48" s="126" t="s">
        <v>46</v>
      </c>
      <c r="B48" s="127"/>
      <c r="C48" s="127"/>
      <c r="D48" s="127"/>
      <c r="E48" s="127"/>
      <c r="F48" s="128"/>
      <c r="H48" s="1"/>
    </row>
    <row r="49" spans="1:11" s="8" customFormat="1" ht="22.15" customHeight="1" x14ac:dyDescent="0.25">
      <c r="A49" s="120" t="s">
        <v>47</v>
      </c>
      <c r="B49" s="121"/>
      <c r="C49" s="121"/>
      <c r="D49" s="99" t="s">
        <v>15</v>
      </c>
      <c r="E49" s="100">
        <f>F49</f>
        <v>0</v>
      </c>
      <c r="F49" s="16">
        <f>(F50+F51)/2</f>
        <v>0</v>
      </c>
      <c r="G49" s="19"/>
      <c r="H49" s="17">
        <f>SUM(H50:H50)*2</f>
        <v>5</v>
      </c>
    </row>
    <row r="50" spans="1:11" s="8" customFormat="1" ht="32.25" customHeight="1" x14ac:dyDescent="0.25">
      <c r="A50" s="129" t="s">
        <v>48</v>
      </c>
      <c r="B50" s="130"/>
      <c r="C50" s="36"/>
      <c r="D50" s="37"/>
      <c r="E50" s="32" t="str">
        <f t="shared" si="3"/>
        <v xml:space="preserve">Missing </v>
      </c>
      <c r="F50" s="62" t="b">
        <f>IF(C50=4,5*1,IF(C50=3,5*0.75,IF(C50=2,5*0.5,IF(C50=1,0))))</f>
        <v>0</v>
      </c>
      <c r="G50" s="56">
        <v>2.5</v>
      </c>
      <c r="H50" s="18">
        <f>5/2</f>
        <v>2.5</v>
      </c>
      <c r="K50" s="8">
        <f>25/8</f>
        <v>3.125</v>
      </c>
    </row>
    <row r="51" spans="1:11" s="8" customFormat="1" ht="35.25" customHeight="1" x14ac:dyDescent="0.25">
      <c r="A51" s="162" t="s">
        <v>49</v>
      </c>
      <c r="B51" s="163"/>
      <c r="C51" s="36"/>
      <c r="D51" s="37"/>
      <c r="E51" s="32" t="str">
        <f t="shared" si="3"/>
        <v xml:space="preserve">Missing </v>
      </c>
      <c r="F51" s="62" t="b">
        <f>IF(C51=4,5*1,IF(C51=3,5*0.75,IF(C51=2,5*0.5,IF(C51=1,0))))</f>
        <v>0</v>
      </c>
      <c r="G51" s="56">
        <v>2.5</v>
      </c>
      <c r="H51" s="18"/>
      <c r="K51" s="8">
        <v>3.125</v>
      </c>
    </row>
    <row r="52" spans="1:11" s="8" customFormat="1" ht="22.15" customHeight="1" x14ac:dyDescent="0.25">
      <c r="A52" s="120" t="s">
        <v>50</v>
      </c>
      <c r="B52" s="121"/>
      <c r="C52" s="121"/>
      <c r="D52" s="37"/>
      <c r="E52" s="100">
        <f>F52</f>
        <v>0</v>
      </c>
      <c r="F52" s="62">
        <f>(F53+F54)</f>
        <v>0</v>
      </c>
      <c r="G52" s="19"/>
      <c r="H52" s="17">
        <f>SUM(H53:H53)*2</f>
        <v>0</v>
      </c>
    </row>
    <row r="53" spans="1:11" ht="54.75" customHeight="1" x14ac:dyDescent="0.25">
      <c r="A53" s="38"/>
      <c r="B53" s="39" t="s">
        <v>51</v>
      </c>
      <c r="C53" s="36"/>
      <c r="D53" s="37"/>
      <c r="E53" s="32" t="str">
        <f t="shared" si="3"/>
        <v xml:space="preserve">Missing </v>
      </c>
      <c r="F53" s="62" t="b">
        <f t="shared" ref="F53:F54" si="6">IF(C53=4,5*1,IF(C53=3,5*0.75,IF(C53=2,5*0.5,IF(C53=1,0))))</f>
        <v>0</v>
      </c>
      <c r="G53" s="53">
        <v>2.5</v>
      </c>
      <c r="H53" s="1"/>
    </row>
    <row r="54" spans="1:11" ht="48.75" customHeight="1" x14ac:dyDescent="0.25">
      <c r="A54" s="38"/>
      <c r="B54" s="39" t="s">
        <v>52</v>
      </c>
      <c r="C54" s="36"/>
      <c r="D54" s="37"/>
      <c r="E54" s="32" t="str">
        <f t="shared" si="3"/>
        <v xml:space="preserve">Missing </v>
      </c>
      <c r="F54" s="62" t="b">
        <f t="shared" si="6"/>
        <v>0</v>
      </c>
      <c r="G54" s="53">
        <v>2.5</v>
      </c>
      <c r="H54" s="1"/>
    </row>
    <row r="55" spans="1:11" s="8" customFormat="1" ht="22.15" customHeight="1" x14ac:dyDescent="0.25">
      <c r="A55" s="120" t="s">
        <v>53</v>
      </c>
      <c r="B55" s="121"/>
      <c r="C55" s="121"/>
      <c r="D55" s="37"/>
      <c r="E55" s="100">
        <f>F55</f>
        <v>0</v>
      </c>
      <c r="F55" s="62">
        <f>(SUM(F56:F59))/2</f>
        <v>0</v>
      </c>
      <c r="G55" s="19"/>
      <c r="H55" s="17">
        <f>SUM(H56:H56)*2</f>
        <v>0</v>
      </c>
    </row>
    <row r="56" spans="1:11" ht="35.25" customHeight="1" x14ac:dyDescent="0.25">
      <c r="A56" s="38"/>
      <c r="B56" s="39" t="s">
        <v>54</v>
      </c>
      <c r="C56" s="36"/>
      <c r="D56" s="37"/>
      <c r="E56" s="32" t="str">
        <f t="shared" si="3"/>
        <v xml:space="preserve">Missing </v>
      </c>
      <c r="F56" s="62" t="b">
        <f t="shared" ref="F56:F59" si="7">IF(C56=4,5*1,IF(C56=3,5*0.75,IF(C56=2,5*0.5,IF(C56=1,0))))</f>
        <v>0</v>
      </c>
      <c r="G56" s="53">
        <f>10/4</f>
        <v>2.5</v>
      </c>
      <c r="H56" s="1"/>
    </row>
    <row r="57" spans="1:11" ht="22.5" customHeight="1" x14ac:dyDescent="0.25">
      <c r="A57" s="38"/>
      <c r="B57" s="39" t="s">
        <v>55</v>
      </c>
      <c r="C57" s="36"/>
      <c r="D57" s="37"/>
      <c r="E57" s="32" t="str">
        <f t="shared" si="3"/>
        <v xml:space="preserve">Missing </v>
      </c>
      <c r="F57" s="62" t="b">
        <f t="shared" si="7"/>
        <v>0</v>
      </c>
      <c r="G57" s="53">
        <f t="shared" ref="G57:G59" si="8">10/4</f>
        <v>2.5</v>
      </c>
      <c r="H57" s="1"/>
    </row>
    <row r="58" spans="1:11" ht="20.25" customHeight="1" x14ac:dyDescent="0.25">
      <c r="A58" s="38"/>
      <c r="B58" s="39" t="s">
        <v>56</v>
      </c>
      <c r="C58" s="36"/>
      <c r="D58" s="37"/>
      <c r="E58" s="32" t="str">
        <f t="shared" si="3"/>
        <v xml:space="preserve">Missing </v>
      </c>
      <c r="F58" s="62" t="b">
        <f t="shared" si="7"/>
        <v>0</v>
      </c>
      <c r="G58" s="53">
        <f t="shared" si="8"/>
        <v>2.5</v>
      </c>
      <c r="H58" s="1"/>
    </row>
    <row r="59" spans="1:11" ht="35.25" customHeight="1" x14ac:dyDescent="0.25">
      <c r="A59" s="38"/>
      <c r="B59" s="39" t="s">
        <v>57</v>
      </c>
      <c r="C59" s="36"/>
      <c r="D59" s="37"/>
      <c r="E59" s="32" t="str">
        <f t="shared" si="3"/>
        <v xml:space="preserve">Missing </v>
      </c>
      <c r="F59" s="62" t="b">
        <f t="shared" si="7"/>
        <v>0</v>
      </c>
      <c r="G59" s="53">
        <f t="shared" si="8"/>
        <v>2.5</v>
      </c>
      <c r="H59" s="1"/>
    </row>
    <row r="60" spans="1:11" s="8" customFormat="1" ht="22.15" customHeight="1" thickBot="1" x14ac:dyDescent="0.3">
      <c r="A60" s="120" t="s">
        <v>58</v>
      </c>
      <c r="B60" s="121"/>
      <c r="C60" s="121"/>
      <c r="D60" s="99" t="s">
        <v>15</v>
      </c>
      <c r="E60" s="100">
        <f>E49+E52+E55</f>
        <v>0</v>
      </c>
      <c r="F60" s="16">
        <f>SUM(F50:F59)</f>
        <v>0</v>
      </c>
      <c r="G60" s="19"/>
      <c r="H60" s="17">
        <f>SUM(H61:H61)*2</f>
        <v>0</v>
      </c>
    </row>
    <row r="61" spans="1:11" ht="11.25" customHeight="1" thickTop="1" thickBot="1" x14ac:dyDescent="0.3">
      <c r="A61" s="195">
        <v>2025</v>
      </c>
      <c r="B61" s="195"/>
      <c r="C61" s="195"/>
      <c r="D61" s="195"/>
      <c r="E61" s="195"/>
    </row>
    <row r="62" spans="1:11" s="20" customFormat="1" ht="21" customHeight="1" thickTop="1" thickBot="1" x14ac:dyDescent="0.3">
      <c r="A62" s="201" t="s">
        <v>59</v>
      </c>
      <c r="B62" s="202"/>
      <c r="C62" s="33"/>
      <c r="D62" s="34"/>
      <c r="E62" s="115">
        <f>E47+E60</f>
        <v>0</v>
      </c>
      <c r="F62" s="63"/>
      <c r="G62" s="57"/>
      <c r="H62" s="21"/>
    </row>
    <row r="63" spans="1:11" ht="9" customHeight="1" thickTop="1" thickBot="1" x14ac:dyDescent="0.3">
      <c r="A63" s="196"/>
      <c r="B63" s="196"/>
      <c r="C63" s="196"/>
      <c r="D63" s="196"/>
      <c r="E63" s="196"/>
      <c r="F63" s="64"/>
      <c r="G63" s="58"/>
      <c r="H63" s="14"/>
    </row>
    <row r="64" spans="1:11" s="20" customFormat="1" ht="42" customHeight="1" thickTop="1" x14ac:dyDescent="0.25">
      <c r="A64" s="176" t="s">
        <v>60</v>
      </c>
      <c r="B64" s="177"/>
      <c r="C64" s="103">
        <f>F7</f>
        <v>-1</v>
      </c>
      <c r="D64" s="104"/>
      <c r="E64" s="105">
        <f>E62+C64</f>
        <v>-1</v>
      </c>
      <c r="F64" s="63"/>
      <c r="G64" s="57"/>
      <c r="H64" s="21"/>
    </row>
    <row r="65" spans="1:9" s="20" customFormat="1" ht="39.75" customHeight="1" x14ac:dyDescent="0.25">
      <c r="A65" s="178" t="s">
        <v>61</v>
      </c>
      <c r="B65" s="178"/>
      <c r="C65" s="178"/>
      <c r="D65" s="178"/>
      <c r="E65" s="178"/>
      <c r="F65" s="65" t="e">
        <f>IF(#REF!="DV","YES","No")</f>
        <v>#REF!</v>
      </c>
      <c r="G65" s="57"/>
      <c r="H65" s="21"/>
    </row>
    <row r="66" spans="1:9" x14ac:dyDescent="0.25">
      <c r="A66" s="167"/>
      <c r="B66" s="168"/>
      <c r="C66" s="168"/>
      <c r="D66" s="168"/>
      <c r="E66" s="169"/>
    </row>
    <row r="67" spans="1:9" x14ac:dyDescent="0.25">
      <c r="A67" s="170"/>
      <c r="B67" s="171"/>
      <c r="C67" s="171"/>
      <c r="D67" s="171"/>
      <c r="E67" s="172"/>
    </row>
    <row r="68" spans="1:9" x14ac:dyDescent="0.25">
      <c r="A68" s="170"/>
      <c r="B68" s="171"/>
      <c r="C68" s="171"/>
      <c r="D68" s="171"/>
      <c r="E68" s="172"/>
    </row>
    <row r="69" spans="1:9" x14ac:dyDescent="0.25">
      <c r="A69" s="170"/>
      <c r="B69" s="171"/>
      <c r="C69" s="171"/>
      <c r="D69" s="171"/>
      <c r="E69" s="172"/>
    </row>
    <row r="70" spans="1:9" x14ac:dyDescent="0.25">
      <c r="A70" s="170"/>
      <c r="B70" s="171"/>
      <c r="C70" s="171"/>
      <c r="D70" s="171"/>
      <c r="E70" s="172"/>
    </row>
    <row r="71" spans="1:9" ht="42.75" customHeight="1" x14ac:dyDescent="0.25">
      <c r="A71" s="173"/>
      <c r="B71" s="174"/>
      <c r="C71" s="174"/>
      <c r="D71" s="174"/>
      <c r="E71" s="175"/>
    </row>
    <row r="72" spans="1:9" ht="15.75" thickBot="1" x14ac:dyDescent="0.3">
      <c r="A72" s="102"/>
    </row>
    <row r="73" spans="1:9" s="45" customFormat="1" ht="234.75" customHeight="1" thickBot="1" x14ac:dyDescent="0.3">
      <c r="A73" s="179" t="s">
        <v>62</v>
      </c>
      <c r="B73" s="180"/>
      <c r="C73" s="180"/>
      <c r="D73" s="180"/>
      <c r="E73" s="180"/>
      <c r="F73" s="101"/>
      <c r="G73" s="59"/>
    </row>
    <row r="74" spans="1:9" x14ac:dyDescent="0.25">
      <c r="A74" s="102"/>
    </row>
    <row r="75" spans="1:9" s="8" customFormat="1" ht="100.5" customHeight="1" x14ac:dyDescent="0.25">
      <c r="A75" s="164" t="s">
        <v>63</v>
      </c>
      <c r="B75" s="165"/>
      <c r="C75" s="165"/>
      <c r="D75" s="165"/>
      <c r="E75" s="166"/>
      <c r="F75" s="62"/>
      <c r="G75" s="56"/>
      <c r="H75" s="11"/>
      <c r="I75" s="12"/>
    </row>
    <row r="76" spans="1:9" x14ac:dyDescent="0.25">
      <c r="A76" s="102"/>
    </row>
    <row r="77" spans="1:9" x14ac:dyDescent="0.25">
      <c r="A77" s="102"/>
    </row>
    <row r="78" spans="1:9" x14ac:dyDescent="0.25">
      <c r="A78" s="102"/>
    </row>
    <row r="79" spans="1:9" x14ac:dyDescent="0.25">
      <c r="A79" s="102"/>
    </row>
    <row r="80" spans="1:9" x14ac:dyDescent="0.25">
      <c r="A80" s="102"/>
    </row>
    <row r="81" spans="1:1" x14ac:dyDescent="0.25">
      <c r="A81" s="102"/>
    </row>
    <row r="82" spans="1:1" x14ac:dyDescent="0.25">
      <c r="A82" s="102"/>
    </row>
    <row r="83" spans="1:1" x14ac:dyDescent="0.25">
      <c r="A83" s="102"/>
    </row>
    <row r="84" spans="1:1" x14ac:dyDescent="0.25">
      <c r="A84" s="102"/>
    </row>
    <row r="85" spans="1:1" x14ac:dyDescent="0.25">
      <c r="A85" s="102"/>
    </row>
    <row r="86" spans="1:1" x14ac:dyDescent="0.25">
      <c r="A86" s="102"/>
    </row>
    <row r="87" spans="1:1" x14ac:dyDescent="0.25">
      <c r="A87" s="102"/>
    </row>
    <row r="88" spans="1:1" x14ac:dyDescent="0.25">
      <c r="A88" s="102"/>
    </row>
    <row r="89" spans="1:1" x14ac:dyDescent="0.25">
      <c r="A89" s="102"/>
    </row>
    <row r="90" spans="1:1" x14ac:dyDescent="0.25">
      <c r="A90" s="102"/>
    </row>
    <row r="91" spans="1:1" x14ac:dyDescent="0.25">
      <c r="A91" s="102"/>
    </row>
    <row r="92" spans="1:1" x14ac:dyDescent="0.25">
      <c r="A92" s="102"/>
    </row>
    <row r="93" spans="1:1" x14ac:dyDescent="0.25">
      <c r="A93" s="102"/>
    </row>
    <row r="94" spans="1:1" x14ac:dyDescent="0.25">
      <c r="A94" s="102"/>
    </row>
    <row r="95" spans="1:1" x14ac:dyDescent="0.25">
      <c r="A95" s="102"/>
    </row>
    <row r="96" spans="1:1" x14ac:dyDescent="0.25">
      <c r="A96" s="102"/>
    </row>
    <row r="97" spans="1:1" x14ac:dyDescent="0.25">
      <c r="A97" s="102"/>
    </row>
    <row r="98" spans="1:1" x14ac:dyDescent="0.25">
      <c r="A98" s="102"/>
    </row>
    <row r="99" spans="1:1" x14ac:dyDescent="0.25">
      <c r="A99" s="102"/>
    </row>
    <row r="100" spans="1:1" x14ac:dyDescent="0.25">
      <c r="A100" s="102"/>
    </row>
    <row r="101" spans="1:1" x14ac:dyDescent="0.25">
      <c r="A101" s="102"/>
    </row>
    <row r="102" spans="1:1" x14ac:dyDescent="0.25">
      <c r="A102" s="102"/>
    </row>
    <row r="103" spans="1:1" x14ac:dyDescent="0.25">
      <c r="A103" s="102"/>
    </row>
    <row r="104" spans="1:1" x14ac:dyDescent="0.25">
      <c r="A104" s="102"/>
    </row>
    <row r="105" spans="1:1" x14ac:dyDescent="0.25">
      <c r="A105" s="102"/>
    </row>
    <row r="106" spans="1:1" x14ac:dyDescent="0.25">
      <c r="A106" s="102"/>
    </row>
    <row r="107" spans="1:1" x14ac:dyDescent="0.25">
      <c r="A107" s="102"/>
    </row>
    <row r="108" spans="1:1" x14ac:dyDescent="0.25">
      <c r="A108" s="102"/>
    </row>
    <row r="109" spans="1:1" x14ac:dyDescent="0.25">
      <c r="A109" s="102"/>
    </row>
    <row r="110" spans="1:1" x14ac:dyDescent="0.25">
      <c r="A110" s="102"/>
    </row>
    <row r="111" spans="1:1" x14ac:dyDescent="0.25">
      <c r="A111" s="102"/>
    </row>
    <row r="112" spans="1:1" x14ac:dyDescent="0.25">
      <c r="A112" s="102"/>
    </row>
    <row r="113" spans="1:1" x14ac:dyDescent="0.25">
      <c r="A113" s="102"/>
    </row>
    <row r="114" spans="1:1" x14ac:dyDescent="0.25">
      <c r="A114" s="102"/>
    </row>
    <row r="115" spans="1:1" x14ac:dyDescent="0.25">
      <c r="A115" s="102"/>
    </row>
    <row r="116" spans="1:1" x14ac:dyDescent="0.25">
      <c r="A116" s="102"/>
    </row>
    <row r="117" spans="1:1" x14ac:dyDescent="0.25">
      <c r="A117" s="102"/>
    </row>
    <row r="118" spans="1:1" x14ac:dyDescent="0.25">
      <c r="A118" s="102"/>
    </row>
    <row r="119" spans="1:1" x14ac:dyDescent="0.25">
      <c r="A119" s="102"/>
    </row>
    <row r="120" spans="1:1" x14ac:dyDescent="0.25">
      <c r="A120" s="102"/>
    </row>
    <row r="121" spans="1:1" x14ac:dyDescent="0.25">
      <c r="A121" s="102"/>
    </row>
    <row r="122" spans="1:1" x14ac:dyDescent="0.25">
      <c r="A122" s="102"/>
    </row>
    <row r="123" spans="1:1" x14ac:dyDescent="0.25">
      <c r="A123" s="102"/>
    </row>
    <row r="124" spans="1:1" x14ac:dyDescent="0.25">
      <c r="A124" s="102"/>
    </row>
    <row r="125" spans="1:1" x14ac:dyDescent="0.25">
      <c r="A125" s="102"/>
    </row>
    <row r="126" spans="1:1" x14ac:dyDescent="0.25">
      <c r="A126" s="102"/>
    </row>
    <row r="127" spans="1:1" x14ac:dyDescent="0.25">
      <c r="A127" s="102"/>
    </row>
    <row r="128" spans="1:1" x14ac:dyDescent="0.25">
      <c r="A128" s="102"/>
    </row>
    <row r="129" spans="1:1" x14ac:dyDescent="0.25">
      <c r="A129" s="102"/>
    </row>
    <row r="130" spans="1:1" x14ac:dyDescent="0.25">
      <c r="A130" s="102"/>
    </row>
    <row r="131" spans="1:1" x14ac:dyDescent="0.25">
      <c r="A131" s="102"/>
    </row>
    <row r="132" spans="1:1" x14ac:dyDescent="0.25">
      <c r="A132" s="102"/>
    </row>
    <row r="133" spans="1:1" x14ac:dyDescent="0.25">
      <c r="A133" s="102"/>
    </row>
    <row r="134" spans="1:1" x14ac:dyDescent="0.25">
      <c r="A134" s="102"/>
    </row>
    <row r="135" spans="1:1" x14ac:dyDescent="0.25">
      <c r="A135" s="102"/>
    </row>
    <row r="136" spans="1:1" x14ac:dyDescent="0.25">
      <c r="A136" s="102"/>
    </row>
    <row r="137" spans="1:1" x14ac:dyDescent="0.25">
      <c r="A137" s="102"/>
    </row>
    <row r="138" spans="1:1" x14ac:dyDescent="0.25">
      <c r="A138" s="102"/>
    </row>
    <row r="139" spans="1:1" x14ac:dyDescent="0.25">
      <c r="A139" s="102"/>
    </row>
    <row r="140" spans="1:1" x14ac:dyDescent="0.25">
      <c r="A140" s="102"/>
    </row>
    <row r="141" spans="1:1" x14ac:dyDescent="0.25">
      <c r="A141" s="102"/>
    </row>
    <row r="142" spans="1:1" x14ac:dyDescent="0.25">
      <c r="A142" s="102"/>
    </row>
    <row r="143" spans="1:1" x14ac:dyDescent="0.25">
      <c r="A143" s="102"/>
    </row>
    <row r="144" spans="1:1" x14ac:dyDescent="0.25">
      <c r="A144" s="102"/>
    </row>
    <row r="145" spans="1:1" x14ac:dyDescent="0.25">
      <c r="A145" s="102"/>
    </row>
    <row r="146" spans="1:1" x14ac:dyDescent="0.25">
      <c r="A146" s="102"/>
    </row>
    <row r="147" spans="1:1" x14ac:dyDescent="0.25">
      <c r="A147" s="102"/>
    </row>
    <row r="148" spans="1:1" x14ac:dyDescent="0.25">
      <c r="A148" s="102"/>
    </row>
    <row r="149" spans="1:1" x14ac:dyDescent="0.25">
      <c r="A149" s="102"/>
    </row>
    <row r="150" spans="1:1" x14ac:dyDescent="0.25">
      <c r="A150" s="102"/>
    </row>
    <row r="151" spans="1:1" x14ac:dyDescent="0.25">
      <c r="A151" s="102"/>
    </row>
    <row r="152" spans="1:1" x14ac:dyDescent="0.25">
      <c r="A152" s="102"/>
    </row>
    <row r="153" spans="1:1" x14ac:dyDescent="0.25">
      <c r="A153" s="102"/>
    </row>
    <row r="154" spans="1:1" x14ac:dyDescent="0.25">
      <c r="A154" s="102"/>
    </row>
    <row r="155" spans="1:1" x14ac:dyDescent="0.25">
      <c r="A155" s="102"/>
    </row>
    <row r="156" spans="1:1" x14ac:dyDescent="0.25">
      <c r="A156" s="102"/>
    </row>
    <row r="157" spans="1:1" x14ac:dyDescent="0.25">
      <c r="A157" s="102"/>
    </row>
    <row r="158" spans="1:1" x14ac:dyDescent="0.25">
      <c r="A158" s="102"/>
    </row>
    <row r="159" spans="1:1" x14ac:dyDescent="0.25">
      <c r="A159" s="102"/>
    </row>
  </sheetData>
  <sheetProtection algorithmName="SHA-512" hashValue="/JE2AAfu+ec+vhAZ2qLMuSq1UsQUrvwEYJ2wGY3zarCcuiI1OAxU8KL26+FWGWjL3oNq6ndanXcYVs4JH46pEA==" saltValue="rUUjrhTObTmhKmcMDnPvfA==" spinCount="100000" sheet="1" selectLockedCells="1"/>
  <mergeCells count="60">
    <mergeCell ref="A1:E1"/>
    <mergeCell ref="A4:E4"/>
    <mergeCell ref="A8:E8"/>
    <mergeCell ref="A61:E61"/>
    <mergeCell ref="A63:E63"/>
    <mergeCell ref="A34:B34"/>
    <mergeCell ref="A33:B33"/>
    <mergeCell ref="A32:B32"/>
    <mergeCell ref="A21:B21"/>
    <mergeCell ref="A24:B24"/>
    <mergeCell ref="A62:B62"/>
    <mergeCell ref="A36:C36"/>
    <mergeCell ref="A19:B19"/>
    <mergeCell ref="A20:B20"/>
    <mergeCell ref="A12:D12"/>
    <mergeCell ref="A15:E15"/>
    <mergeCell ref="A22:B22"/>
    <mergeCell ref="A75:E75"/>
    <mergeCell ref="A66:E71"/>
    <mergeCell ref="A64:B64"/>
    <mergeCell ref="A65:E65"/>
    <mergeCell ref="A73:E73"/>
    <mergeCell ref="A25:B25"/>
    <mergeCell ref="A26:B26"/>
    <mergeCell ref="A28:B28"/>
    <mergeCell ref="A30:B30"/>
    <mergeCell ref="D30:D31"/>
    <mergeCell ref="D28:D29"/>
    <mergeCell ref="D26:D27"/>
    <mergeCell ref="A51:B51"/>
    <mergeCell ref="A49:C49"/>
    <mergeCell ref="A47:C47"/>
    <mergeCell ref="C2:E2"/>
    <mergeCell ref="C3:E3"/>
    <mergeCell ref="A18:C18"/>
    <mergeCell ref="D6:E6"/>
    <mergeCell ref="D7:E7"/>
    <mergeCell ref="A13:D13"/>
    <mergeCell ref="A14:D14"/>
    <mergeCell ref="B16:C16"/>
    <mergeCell ref="A10:E10"/>
    <mergeCell ref="A2:B2"/>
    <mergeCell ref="A3:B3"/>
    <mergeCell ref="A6:C6"/>
    <mergeCell ref="A7:C7"/>
    <mergeCell ref="C5:E5"/>
    <mergeCell ref="A11:D11"/>
    <mergeCell ref="A9:E9"/>
    <mergeCell ref="A60:C60"/>
    <mergeCell ref="A45:C45"/>
    <mergeCell ref="A46:B46"/>
    <mergeCell ref="A48:F48"/>
    <mergeCell ref="A52:C52"/>
    <mergeCell ref="A55:C55"/>
    <mergeCell ref="A50:B50"/>
    <mergeCell ref="D22:D23"/>
    <mergeCell ref="D37:D38"/>
    <mergeCell ref="D39:D40"/>
    <mergeCell ref="D41:D42"/>
    <mergeCell ref="D43:D44"/>
  </mergeCells>
  <phoneticPr fontId="15" type="noConversion"/>
  <dataValidations xWindow="1430" yWindow="276" count="5">
    <dataValidation type="list" showInputMessage="1" showErrorMessage="1" error="Please answer &quot;Yes&quot; or &quot;No&quot;." prompt="Use the 4 Point Scale where 4 is highest rating." sqref="C53:C54 C24 C28 C50:C51 C46 C22 C41 C43 C20 C26 C30 C32:C35 C37 C39 C56:C59" xr:uid="{0022179F-DF2B-4B58-9495-B3A6137C2A4C}">
      <formula1>"4,3,2,1"</formula1>
    </dataValidation>
    <dataValidation type="list" allowBlank="1" showInputMessage="1" showErrorMessage="1" sqref="D6:E6" xr:uid="{E31FA286-932E-4278-8F6F-BC4F80ABCEF2}">
      <formula1>"PSH, RRH, DV"</formula1>
    </dataValidation>
    <dataValidation type="list" allowBlank="1" showInputMessage="1" showErrorMessage="1" sqref="D7:E7" xr:uid="{010F6D6B-02EA-4FC4-A613-8F3F221CC38E}">
      <formula1>"YES,NO"</formula1>
    </dataValidation>
    <dataValidation type="list" showInputMessage="1" showErrorMessage="1" errorTitle="Project Error" error="Project not eligible for CoC funding." prompt="If NO, this application is not eligible for CoC Funding." sqref="E11:E14" xr:uid="{ED9AC543-5A2E-44B0-8A8F-E6B4F4AEBD47}">
      <formula1>"Yes,No"</formula1>
    </dataValidation>
    <dataValidation type="list" allowBlank="1" showInputMessage="1" showErrorMessage="1" sqref="F73" xr:uid="{A976B5F0-E06B-4000-824C-447C08D6453A}">
      <formula1>"Yes, No"</formula1>
    </dataValidation>
  </dataValidations>
  <pageMargins left="0.25" right="0.25" top="1" bottom="0.5" header="0.3" footer="0.3"/>
  <pageSetup scale="95" fitToHeight="0" orientation="landscape" r:id="rId1"/>
  <headerFooter>
    <oddHeader xml:space="preserve">&amp;C&amp;"-,Bold"&amp;14Rural Oregon Continuum of Care
COC New Application Scoring&amp;"-,Regular"&amp;12
 </oddHeader>
  </headerFooter>
  <rowBreaks count="4" manualBreakCount="4">
    <brk id="17" max="16383" man="1"/>
    <brk id="24" max="16383" man="1"/>
    <brk id="38" max="16383" man="1"/>
    <brk id="4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758f8c-29c3-43ed-b02b-4e93961f5ebd">
      <Terms xmlns="http://schemas.microsoft.com/office/infopath/2007/PartnerControls"/>
    </lcf76f155ced4ddcb4097134ff3c332f>
    <TaxCatchAll xmlns="85069868-08e0-4c86-ad8f-5531570550f0" xsi:nil="true"/>
    <SharedWithUsers xmlns="85069868-08e0-4c86-ad8f-5531570550f0">
      <UserInfo>
        <DisplayName/>
        <AccountId xsi:nil="true"/>
        <AccountType/>
      </UserInfo>
    </SharedWithUsers>
    <MediaLengthInSeconds xmlns="af758f8c-29c3-43ed-b02b-4e93961f5eb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96EC3E9B130548AB9ECADFE629700B" ma:contentTypeVersion="19" ma:contentTypeDescription="Create a new document." ma:contentTypeScope="" ma:versionID="98be35ee71788a53f86f8d1b32275287">
  <xsd:schema xmlns:xsd="http://www.w3.org/2001/XMLSchema" xmlns:xs="http://www.w3.org/2001/XMLSchema" xmlns:p="http://schemas.microsoft.com/office/2006/metadata/properties" xmlns:ns2="af758f8c-29c3-43ed-b02b-4e93961f5ebd" xmlns:ns3="85069868-08e0-4c86-ad8f-5531570550f0" targetNamespace="http://schemas.microsoft.com/office/2006/metadata/properties" ma:root="true" ma:fieldsID="5daffde9902cf695f28eaba37a9093b5" ns2:_="" ns3:_="">
    <xsd:import namespace="af758f8c-29c3-43ed-b02b-4e93961f5ebd"/>
    <xsd:import namespace="85069868-08e0-4c86-ad8f-5531570550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58f8c-29c3-43ed-b02b-4e93961f5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dbfdad4-022a-49ae-a673-dd470a3ed8d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069868-08e0-4c86-ad8f-5531570550f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bc093065-6dc5-421c-b47a-921b9087c8dc}" ma:internalName="TaxCatchAll" ma:showField="CatchAllData" ma:web="85069868-08e0-4c86-ad8f-5531570550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AA5C7-71C8-4DEC-B100-8C5E72832532}">
  <ds:schemaRefs>
    <ds:schemaRef ds:uri="http://schemas.microsoft.com/office/2006/metadata/properties"/>
    <ds:schemaRef ds:uri="http://schemas.microsoft.com/office/infopath/2007/PartnerControls"/>
    <ds:schemaRef ds:uri="af758f8c-29c3-43ed-b02b-4e93961f5ebd"/>
    <ds:schemaRef ds:uri="85069868-08e0-4c86-ad8f-5531570550f0"/>
  </ds:schemaRefs>
</ds:datastoreItem>
</file>

<file path=customXml/itemProps2.xml><?xml version="1.0" encoding="utf-8"?>
<ds:datastoreItem xmlns:ds="http://schemas.openxmlformats.org/officeDocument/2006/customXml" ds:itemID="{4561F68D-E8B6-4097-A246-561DC3F95BDE}">
  <ds:schemaRefs>
    <ds:schemaRef ds:uri="http://schemas.microsoft.com/sharepoint/v3/contenttype/forms"/>
  </ds:schemaRefs>
</ds:datastoreItem>
</file>

<file path=customXml/itemProps3.xml><?xml version="1.0" encoding="utf-8"?>
<ds:datastoreItem xmlns:ds="http://schemas.openxmlformats.org/officeDocument/2006/customXml" ds:itemID="{FDD48997-F6C6-40B0-BABF-A3A28585B3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58f8c-29c3-43ed-b02b-4e93961f5ebd"/>
    <ds:schemaRef ds:uri="85069868-08e0-4c86-ad8f-5531570550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New Project R&amp;R</vt:lpstr>
      <vt:lpstr>'New Project R&amp;R'!Print_Area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dc:creator>
  <cp:keywords/>
  <dc:description/>
  <cp:lastModifiedBy>David Mulig</cp:lastModifiedBy>
  <cp:revision/>
  <dcterms:created xsi:type="dcterms:W3CDTF">2020-07-31T22:37:55Z</dcterms:created>
  <dcterms:modified xsi:type="dcterms:W3CDTF">2024-09-04T20:24:46Z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0x010100AA96EC3E9B130548AB9ECADFE629700B</vt:lpwstr>
  </property>
  <property fmtid="{D5CDD505-2E9C-101B-9397-08002B2CF9AE}" pid="3" name="Order">
    <vt:r8>2449200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